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rsv2002\NAS\1404-B001-H\総合支援室\あんしん居住支援室（共有）\5.HP・システム関連\shibata\WEB_html\LCCM_Web\doc\"/>
    </mc:Choice>
  </mc:AlternateContent>
  <bookViews>
    <workbookView xWindow="0" yWindow="0" windowWidth="28800" windowHeight="11835" tabRatio="866"/>
  </bookViews>
  <sheets>
    <sheet name="交付申請（入力フォーム）" sheetId="64" r:id="rId1"/>
    <sheet name="交付申請（記入例）" sheetId="73" r:id="rId2"/>
    <sheet name="交付申請（別紙１）" sheetId="3" r:id="rId3"/>
    <sheet name="交付申請（別紙２）" sheetId="5" r:id="rId4"/>
    <sheet name="住戸毎の個別明細（別紙２－２）" sheetId="60" r:id="rId5"/>
    <sheet name="交付申請（別添１）" sheetId="54" r:id="rId6"/>
    <sheet name="事業進捗予定表（別添５）" sheetId="58" r:id="rId7"/>
    <sheet name="住戸毎の完了予定一覧表（別添６）" sheetId="61" r:id="rId8"/>
    <sheet name="補助対象事業費の内訳【タイプ1】（別添４ー１）" sheetId="29" r:id="rId9"/>
    <sheet name="補助対象事業費の内訳【タイプ2】（別添４－２）" sheetId="69" r:id="rId10"/>
    <sheet name="補助対象事業費の内訳【タイプ3】（別添４－３）" sheetId="70" r:id="rId11"/>
    <sheet name="補助対象事業費の内訳【タイプ4】（別添４－４）" sheetId="71" r:id="rId12"/>
    <sheet name="補助対象事業費の内訳【タイプ5】（別添４－５）" sheetId="72" r:id="rId13"/>
  </sheets>
  <externalReferences>
    <externalReference r:id="rId14"/>
    <externalReference r:id="rId15"/>
  </externalReferences>
  <definedNames>
    <definedName name="_☑" localSheetId="1">#REF!</definedName>
    <definedName name="_☑" localSheetId="5">[1]補助対象事業費!$R$9:$R$10</definedName>
    <definedName name="_☑" localSheetId="6">#REF!</definedName>
    <definedName name="_☑" localSheetId="7">#REF!</definedName>
    <definedName name="_☑" localSheetId="4">#REF!</definedName>
    <definedName name="_☑" localSheetId="9">#REF!</definedName>
    <definedName name="_☑" localSheetId="10">#REF!</definedName>
    <definedName name="_☑" localSheetId="11">#REF!</definedName>
    <definedName name="_☑" localSheetId="12">#REF!</definedName>
    <definedName name="_☑">#REF!</definedName>
    <definedName name="_dl1">'[2]7（適合確認2）'!$C$809:$D$809</definedName>
    <definedName name="_dl2" localSheetId="1">#REF!</definedName>
    <definedName name="_dl2" localSheetId="8">#REF!</definedName>
    <definedName name="_dl2" localSheetId="9">#REF!</definedName>
    <definedName name="_dl2" localSheetId="10">#REF!</definedName>
    <definedName name="_dl2" localSheetId="11">#REF!</definedName>
    <definedName name="_dl2" localSheetId="12">#REF!</definedName>
    <definedName name="_dl2">#REF!</definedName>
    <definedName name="_xlnm.Print_Area" localSheetId="1">'交付申請（記入例）'!$A$1:$AR$98</definedName>
    <definedName name="_xlnm.Print_Area" localSheetId="0">'交付申請（入力フォーム）'!$A$1:$AR$98</definedName>
    <definedName name="_xlnm.Print_Area" localSheetId="2">'交付申請（別紙１）'!$A$1:$O$25</definedName>
    <definedName name="_xlnm.Print_Area" localSheetId="3">'交付申請（別紙２）'!$A$1:$AA$64</definedName>
    <definedName name="_xlnm.Print_Area" localSheetId="5">'交付申請（別添１）'!$A$1:$F$50</definedName>
    <definedName name="_xlnm.Print_Area" localSheetId="6">'事業進捗予定表（別添５）'!$A$1:$P$43</definedName>
    <definedName name="_xlnm.Print_Area" localSheetId="7">'住戸毎の完了予定一覧表（別添６）'!$A$1:$H$44</definedName>
    <definedName name="_xlnm.Print_Area" localSheetId="4">'住戸毎の個別明細（別紙２－２）'!$A$1:$J$42</definedName>
    <definedName name="_xlnm.Print_Area" localSheetId="8">'補助対象事業費の内訳【タイプ1】（別添４ー１）'!$A$1:$R$63</definedName>
    <definedName name="_xlnm.Print_Area" localSheetId="9">'補助対象事業費の内訳【タイプ2】（別添４－２）'!$A$1:$R$63</definedName>
    <definedName name="_xlnm.Print_Area" localSheetId="10">'補助対象事業費の内訳【タイプ3】（別添４－３）'!$A$1:$R$63</definedName>
    <definedName name="_xlnm.Print_Area" localSheetId="11">'補助対象事業費の内訳【タイプ4】（別添４－４）'!$A$1:$R$63</definedName>
    <definedName name="_xlnm.Print_Area" localSheetId="12">'補助対象事業費の内訳【タイプ5】（別添４－５）'!$A$1:$R$63</definedName>
    <definedName name="チェック" localSheetId="1">#REF!</definedName>
    <definedName name="チェック" localSheetId="6">#REF!</definedName>
    <definedName name="チェック" localSheetId="7">#REF!</definedName>
    <definedName name="チェック" localSheetId="4">#REF!</definedName>
    <definedName name="チェック" localSheetId="9">#REF!</definedName>
    <definedName name="チェック" localSheetId="10">#REF!</definedName>
    <definedName name="チェック" localSheetId="11">#REF!</definedName>
    <definedName name="チェック" localSheetId="12">#REF!</definedName>
    <definedName name="チェック">#REF!</definedName>
    <definedName name="データ" localSheetId="1">#REF!</definedName>
    <definedName name="データ" localSheetId="9">#REF!</definedName>
    <definedName name="データ" localSheetId="10">#REF!</definedName>
    <definedName name="データ" localSheetId="11">#REF!</definedName>
    <definedName name="データ" localSheetId="12">#REF!</definedName>
    <definedName name="データ">#REF!</definedName>
    <definedName name="テーブル" localSheetId="1">#REF!</definedName>
    <definedName name="テーブル" localSheetId="9">#REF!</definedName>
    <definedName name="テーブル" localSheetId="10">#REF!</definedName>
    <definedName name="テーブル" localSheetId="11">#REF!</definedName>
    <definedName name="テーブル" localSheetId="12">#REF!</definedName>
    <definedName name="テーブル">#REF!</definedName>
    <definedName name="地域" localSheetId="1">#REF!</definedName>
    <definedName name="地域" localSheetId="8">#REF!</definedName>
    <definedName name="地域" localSheetId="9">#REF!</definedName>
    <definedName name="地域" localSheetId="10">#REF!</definedName>
    <definedName name="地域" localSheetId="11">#REF!</definedName>
    <definedName name="地域" localSheetId="12">#REF!</definedName>
    <definedName name="地域">#REF!</definedName>
    <definedName name="地域１" localSheetId="1">#REF!</definedName>
    <definedName name="地域１" localSheetId="8">#REF!</definedName>
    <definedName name="地域１" localSheetId="9">#REF!</definedName>
    <definedName name="地域１" localSheetId="10">#REF!</definedName>
    <definedName name="地域１" localSheetId="11">#REF!</definedName>
    <definedName name="地域１" localSheetId="12">#REF!</definedName>
    <definedName name="地域１">#REF!</definedName>
    <definedName name="様式●＿辞退届" localSheetId="1">#REF!</definedName>
    <definedName name="様式●＿辞退届" localSheetId="8">#REF!</definedName>
    <definedName name="様式●＿辞退届" localSheetId="9">#REF!</definedName>
    <definedName name="様式●＿辞退届" localSheetId="10">#REF!</definedName>
    <definedName name="様式●＿辞退届" localSheetId="11">#REF!</definedName>
    <definedName name="様式●＿辞退届" localSheetId="12">#REF!</definedName>
    <definedName name="様式●＿辞退届">#REF!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14" i="58" l="1"/>
  <c r="I26" i="64" l="1"/>
  <c r="I25" i="64"/>
  <c r="I24" i="64"/>
  <c r="G26" i="64"/>
  <c r="G25" i="64"/>
  <c r="G24" i="64"/>
  <c r="B7" i="61" l="1"/>
  <c r="B8" i="61"/>
  <c r="G7" i="61"/>
  <c r="Q28" i="73" l="1"/>
  <c r="Q28" i="64"/>
  <c r="F11" i="61" l="1"/>
  <c r="D7" i="61"/>
  <c r="D9" i="61"/>
  <c r="D12" i="61"/>
  <c r="D11" i="61"/>
  <c r="E10" i="61"/>
  <c r="F12" i="61"/>
  <c r="J8" i="58" l="1"/>
  <c r="AL97" i="73" l="1"/>
  <c r="AH97" i="73"/>
  <c r="Z97" i="73"/>
  <c r="X81" i="73" s="1"/>
  <c r="W80" i="73"/>
  <c r="AL78" i="73"/>
  <c r="AH78" i="73"/>
  <c r="X62" i="73" s="1"/>
  <c r="Z78" i="73"/>
  <c r="C74" i="73"/>
  <c r="C73" i="73"/>
  <c r="C72" i="73"/>
  <c r="C71" i="73"/>
  <c r="C70" i="73"/>
  <c r="C69" i="73"/>
  <c r="C68" i="73"/>
  <c r="C67" i="73"/>
  <c r="C66" i="73"/>
  <c r="C65" i="73"/>
  <c r="C64" i="73"/>
  <c r="C63" i="73"/>
  <c r="C62" i="73"/>
  <c r="W61" i="73"/>
  <c r="C61" i="73"/>
  <c r="C60" i="73"/>
  <c r="AL59" i="73"/>
  <c r="AH59" i="73"/>
  <c r="X43" i="73" s="1"/>
  <c r="Z59" i="73"/>
  <c r="C59" i="73"/>
  <c r="C58" i="73"/>
  <c r="C57" i="73"/>
  <c r="C56" i="73"/>
  <c r="C55" i="73"/>
  <c r="C54" i="73"/>
  <c r="C53" i="73"/>
  <c r="C52" i="73"/>
  <c r="C51" i="73"/>
  <c r="C50" i="73"/>
  <c r="C49" i="73"/>
  <c r="C48" i="73"/>
  <c r="C47" i="73"/>
  <c r="C46" i="73"/>
  <c r="C45" i="73"/>
  <c r="C44" i="73"/>
  <c r="C43" i="73"/>
  <c r="W42" i="73"/>
  <c r="C42" i="73"/>
  <c r="C41" i="73"/>
  <c r="AL40" i="73"/>
  <c r="AH40" i="73"/>
  <c r="Z40" i="73"/>
  <c r="C40" i="73"/>
  <c r="S28" i="73"/>
  <c r="O28" i="73"/>
  <c r="I26" i="73"/>
  <c r="G26" i="73"/>
  <c r="I25" i="73"/>
  <c r="G25" i="73"/>
  <c r="I24" i="73"/>
  <c r="G24" i="73"/>
  <c r="W23" i="73"/>
  <c r="AL21" i="73"/>
  <c r="AH21" i="73"/>
  <c r="Z21" i="73"/>
  <c r="W4" i="73"/>
  <c r="X5" i="73" l="1"/>
  <c r="X24" i="73"/>
  <c r="B9" i="29"/>
  <c r="B8" i="29"/>
  <c r="N11" i="3" l="1"/>
  <c r="N12" i="3" s="1"/>
  <c r="J11" i="3"/>
  <c r="G11" i="3"/>
  <c r="D11" i="3"/>
  <c r="L30" i="58" l="1"/>
  <c r="P16" i="5" l="1"/>
  <c r="P14" i="5"/>
  <c r="P12" i="5"/>
  <c r="P10" i="5"/>
  <c r="P8" i="5"/>
  <c r="AL97" i="64"/>
  <c r="AL78" i="64"/>
  <c r="AL59" i="64"/>
  <c r="AL40" i="64"/>
  <c r="AL21" i="64"/>
  <c r="P37" i="70" l="1"/>
  <c r="P35" i="70"/>
  <c r="P33" i="70"/>
  <c r="P31" i="70"/>
  <c r="P29" i="70"/>
  <c r="P27" i="70"/>
  <c r="P25" i="70"/>
  <c r="P23" i="70"/>
  <c r="P21" i="70"/>
  <c r="P19" i="70"/>
  <c r="P17" i="70"/>
  <c r="P15" i="70"/>
  <c r="R37" i="70"/>
  <c r="R35" i="70"/>
  <c r="R33" i="70"/>
  <c r="R31" i="70"/>
  <c r="R29" i="70"/>
  <c r="R27" i="70"/>
  <c r="R25" i="70"/>
  <c r="R23" i="70"/>
  <c r="R21" i="70"/>
  <c r="R19" i="70"/>
  <c r="R17" i="70"/>
  <c r="R15" i="70"/>
  <c r="B8" i="72" l="1"/>
  <c r="B9" i="72"/>
  <c r="P37" i="72"/>
  <c r="P35" i="72"/>
  <c r="P33" i="72"/>
  <c r="P31" i="72"/>
  <c r="P29" i="72"/>
  <c r="P27" i="72"/>
  <c r="P25" i="72"/>
  <c r="P23" i="72"/>
  <c r="P21" i="72"/>
  <c r="P19" i="72"/>
  <c r="P17" i="72"/>
  <c r="P15" i="72"/>
  <c r="R37" i="72"/>
  <c r="R35" i="72"/>
  <c r="R33" i="72"/>
  <c r="R31" i="72"/>
  <c r="R29" i="72"/>
  <c r="R27" i="72"/>
  <c r="R25" i="72"/>
  <c r="R23" i="72"/>
  <c r="R21" i="72"/>
  <c r="R19" i="72"/>
  <c r="R17" i="72"/>
  <c r="R15" i="72"/>
  <c r="N37" i="72"/>
  <c r="N35" i="72"/>
  <c r="N33" i="72"/>
  <c r="N31" i="72"/>
  <c r="N29" i="72"/>
  <c r="N27" i="72"/>
  <c r="N25" i="72"/>
  <c r="N23" i="72"/>
  <c r="N21" i="72"/>
  <c r="N19" i="72"/>
  <c r="N17" i="72"/>
  <c r="N15" i="72"/>
  <c r="L37" i="72"/>
  <c r="L35" i="72"/>
  <c r="L33" i="72"/>
  <c r="L31" i="72"/>
  <c r="L29" i="72"/>
  <c r="L27" i="72"/>
  <c r="L25" i="72"/>
  <c r="L23" i="72"/>
  <c r="L21" i="72"/>
  <c r="L19" i="72"/>
  <c r="L17" i="72"/>
  <c r="L15" i="72"/>
  <c r="N37" i="71"/>
  <c r="N35" i="71"/>
  <c r="N31" i="71"/>
  <c r="N29" i="71"/>
  <c r="N27" i="71"/>
  <c r="N25" i="71"/>
  <c r="N23" i="71"/>
  <c r="N21" i="71"/>
  <c r="N19" i="71"/>
  <c r="N17" i="71"/>
  <c r="N15" i="71"/>
  <c r="L37" i="71"/>
  <c r="L35" i="71"/>
  <c r="L33" i="71"/>
  <c r="L31" i="71"/>
  <c r="L29" i="71"/>
  <c r="L27" i="71"/>
  <c r="L25" i="71"/>
  <c r="L23" i="71"/>
  <c r="L21" i="71"/>
  <c r="L19" i="71"/>
  <c r="L17" i="71"/>
  <c r="L15" i="71"/>
  <c r="N37" i="70"/>
  <c r="N35" i="70"/>
  <c r="N33" i="70"/>
  <c r="N31" i="70"/>
  <c r="N29" i="70"/>
  <c r="N27" i="70"/>
  <c r="N25" i="70"/>
  <c r="N23" i="70"/>
  <c r="N21" i="70"/>
  <c r="N19" i="70"/>
  <c r="N17" i="70"/>
  <c r="N15" i="70"/>
  <c r="L37" i="70"/>
  <c r="L35" i="70"/>
  <c r="L33" i="70"/>
  <c r="L31" i="70"/>
  <c r="L29" i="70"/>
  <c r="L27" i="70"/>
  <c r="L25" i="70"/>
  <c r="L23" i="70"/>
  <c r="L21" i="70"/>
  <c r="L19" i="70"/>
  <c r="L17" i="70"/>
  <c r="L15" i="70"/>
  <c r="G37" i="72"/>
  <c r="G35" i="72"/>
  <c r="G33" i="72"/>
  <c r="G31" i="72"/>
  <c r="G29" i="72"/>
  <c r="G27" i="72"/>
  <c r="G25" i="72"/>
  <c r="G23" i="72"/>
  <c r="G21" i="72"/>
  <c r="G19" i="72"/>
  <c r="G17" i="72"/>
  <c r="G15" i="72"/>
  <c r="E37" i="72"/>
  <c r="E35" i="72"/>
  <c r="E33" i="72"/>
  <c r="E31" i="72"/>
  <c r="E29" i="72"/>
  <c r="E27" i="72"/>
  <c r="E25" i="72"/>
  <c r="E23" i="72"/>
  <c r="E21" i="72"/>
  <c r="E19" i="72"/>
  <c r="E17" i="72"/>
  <c r="E15" i="72"/>
  <c r="B36" i="72"/>
  <c r="B34" i="72"/>
  <c r="B32" i="72"/>
  <c r="B30" i="72"/>
  <c r="B28" i="72"/>
  <c r="B26" i="72"/>
  <c r="B24" i="72"/>
  <c r="B22" i="72"/>
  <c r="B20" i="72"/>
  <c r="B18" i="72"/>
  <c r="B16" i="72"/>
  <c r="B14" i="72"/>
  <c r="B36" i="71"/>
  <c r="B34" i="71"/>
  <c r="B32" i="71"/>
  <c r="B30" i="71"/>
  <c r="B28" i="71"/>
  <c r="B26" i="71"/>
  <c r="B24" i="71"/>
  <c r="B22" i="71"/>
  <c r="B20" i="71"/>
  <c r="B18" i="71"/>
  <c r="B16" i="71"/>
  <c r="B14" i="71"/>
  <c r="R17" i="71"/>
  <c r="R19" i="71"/>
  <c r="R21" i="71"/>
  <c r="R23" i="71"/>
  <c r="R25" i="71"/>
  <c r="R27" i="71"/>
  <c r="R29" i="71"/>
  <c r="R31" i="71"/>
  <c r="R33" i="71"/>
  <c r="R35" i="71"/>
  <c r="R37" i="71"/>
  <c r="R15" i="71"/>
  <c r="P17" i="71"/>
  <c r="P19" i="71"/>
  <c r="P21" i="71"/>
  <c r="P23" i="71"/>
  <c r="P25" i="71"/>
  <c r="P27" i="71"/>
  <c r="P29" i="71"/>
  <c r="P31" i="71"/>
  <c r="P33" i="71"/>
  <c r="P35" i="71"/>
  <c r="P37" i="71"/>
  <c r="P15" i="71"/>
  <c r="E17" i="71"/>
  <c r="E19" i="71"/>
  <c r="E21" i="71"/>
  <c r="E23" i="71"/>
  <c r="E25" i="71"/>
  <c r="E27" i="71"/>
  <c r="E29" i="71"/>
  <c r="E31" i="71"/>
  <c r="E33" i="71"/>
  <c r="E35" i="71"/>
  <c r="E37" i="71"/>
  <c r="G17" i="71"/>
  <c r="G19" i="71"/>
  <c r="G21" i="71"/>
  <c r="G23" i="71"/>
  <c r="G25" i="71"/>
  <c r="G27" i="71"/>
  <c r="G29" i="71"/>
  <c r="G31" i="71"/>
  <c r="G33" i="71"/>
  <c r="G35" i="71"/>
  <c r="G37" i="71"/>
  <c r="B8" i="71"/>
  <c r="B9" i="71"/>
  <c r="G37" i="70"/>
  <c r="G35" i="70"/>
  <c r="G33" i="70"/>
  <c r="G31" i="70"/>
  <c r="G29" i="70"/>
  <c r="G27" i="70"/>
  <c r="G25" i="70"/>
  <c r="G23" i="70"/>
  <c r="G21" i="70"/>
  <c r="G19" i="70"/>
  <c r="G17" i="70"/>
  <c r="G15" i="70"/>
  <c r="E37" i="70"/>
  <c r="E35" i="70"/>
  <c r="E33" i="70"/>
  <c r="E31" i="70"/>
  <c r="E29" i="70"/>
  <c r="E27" i="70"/>
  <c r="E25" i="70"/>
  <c r="E23" i="70"/>
  <c r="E21" i="70"/>
  <c r="E19" i="70"/>
  <c r="E17" i="70"/>
  <c r="E15" i="70"/>
  <c r="B8" i="70"/>
  <c r="B9" i="70"/>
  <c r="B8" i="69"/>
  <c r="B9" i="69"/>
  <c r="B36" i="29"/>
  <c r="B34" i="29"/>
  <c r="B32" i="29"/>
  <c r="B30" i="29"/>
  <c r="B28" i="29"/>
  <c r="B26" i="29"/>
  <c r="B24" i="29"/>
  <c r="B22" i="29"/>
  <c r="B20" i="29"/>
  <c r="B18" i="29"/>
  <c r="B16" i="29"/>
  <c r="B14" i="29"/>
  <c r="AH97" i="64" l="1"/>
  <c r="J44" i="5" s="1"/>
  <c r="Z97" i="64"/>
  <c r="AH78" i="64"/>
  <c r="J42" i="5" s="1"/>
  <c r="Z78" i="64"/>
  <c r="AH59" i="64"/>
  <c r="J40" i="5" s="1"/>
  <c r="Z59" i="64"/>
  <c r="J14" i="5" l="1"/>
  <c r="X62" i="64"/>
  <c r="X43" i="64"/>
  <c r="J12" i="5"/>
  <c r="X81" i="64"/>
  <c r="J16" i="5"/>
  <c r="AH40" i="64"/>
  <c r="J38" i="5" s="1"/>
  <c r="Z40" i="64"/>
  <c r="J10" i="5" s="1"/>
  <c r="AH21" i="64"/>
  <c r="J36" i="5" s="1"/>
  <c r="Z21" i="64"/>
  <c r="J8" i="5" s="1"/>
  <c r="X24" i="64" l="1"/>
  <c r="X5" i="64"/>
  <c r="S28" i="64"/>
  <c r="O28" i="64"/>
  <c r="I26" i="72" l="1"/>
  <c r="I36" i="72"/>
  <c r="I34" i="72"/>
  <c r="I32" i="72"/>
  <c r="I30" i="72"/>
  <c r="I28" i="72"/>
  <c r="I36" i="71"/>
  <c r="I34" i="71"/>
  <c r="I32" i="71"/>
  <c r="I30" i="71"/>
  <c r="I28" i="71"/>
  <c r="I26" i="71"/>
  <c r="P5" i="72"/>
  <c r="C5" i="72"/>
  <c r="G15" i="71"/>
  <c r="E15" i="71"/>
  <c r="P5" i="71"/>
  <c r="C5" i="71"/>
  <c r="G4" i="72"/>
  <c r="I36" i="70"/>
  <c r="I34" i="70"/>
  <c r="I32" i="70"/>
  <c r="I30" i="70"/>
  <c r="I28" i="70"/>
  <c r="I26" i="70"/>
  <c r="I36" i="69"/>
  <c r="I34" i="69"/>
  <c r="I32" i="69"/>
  <c r="I30" i="69"/>
  <c r="I28" i="69"/>
  <c r="I26" i="69"/>
  <c r="B14" i="70"/>
  <c r="B16" i="70"/>
  <c r="B18" i="70"/>
  <c r="B20" i="70"/>
  <c r="B22" i="70"/>
  <c r="B24" i="70"/>
  <c r="B26" i="70"/>
  <c r="B28" i="70"/>
  <c r="B30" i="70"/>
  <c r="B32" i="70"/>
  <c r="B34" i="70"/>
  <c r="B36" i="70"/>
  <c r="P5" i="70"/>
  <c r="C5" i="70"/>
  <c r="P5" i="69"/>
  <c r="P39" i="69" s="1"/>
  <c r="R15" i="69"/>
  <c r="R17" i="69"/>
  <c r="R19" i="69"/>
  <c r="R21" i="69"/>
  <c r="R23" i="69"/>
  <c r="R25" i="69"/>
  <c r="R27" i="69"/>
  <c r="R29" i="69"/>
  <c r="R31" i="69"/>
  <c r="R33" i="69"/>
  <c r="R35" i="69"/>
  <c r="R37" i="69"/>
  <c r="P15" i="69"/>
  <c r="P17" i="69"/>
  <c r="P19" i="69"/>
  <c r="P21" i="69"/>
  <c r="P23" i="69"/>
  <c r="P25" i="69"/>
  <c r="P27" i="69"/>
  <c r="P29" i="69"/>
  <c r="P31" i="69"/>
  <c r="P33" i="69"/>
  <c r="P35" i="69"/>
  <c r="P37" i="69"/>
  <c r="N15" i="69"/>
  <c r="N17" i="69"/>
  <c r="N19" i="69"/>
  <c r="N21" i="69"/>
  <c r="N23" i="69"/>
  <c r="N25" i="69"/>
  <c r="N27" i="69"/>
  <c r="N29" i="69"/>
  <c r="N31" i="69"/>
  <c r="N33" i="69"/>
  <c r="N35" i="69"/>
  <c r="N37" i="69"/>
  <c r="L15" i="69"/>
  <c r="L17" i="69"/>
  <c r="L19" i="69"/>
  <c r="L21" i="69"/>
  <c r="L23" i="69"/>
  <c r="L25" i="69"/>
  <c r="L27" i="69"/>
  <c r="L29" i="69"/>
  <c r="L31" i="69"/>
  <c r="L33" i="69"/>
  <c r="L35" i="69"/>
  <c r="L37" i="69"/>
  <c r="G15" i="69"/>
  <c r="G17" i="69"/>
  <c r="G19" i="69"/>
  <c r="G21" i="69"/>
  <c r="G23" i="69"/>
  <c r="G25" i="69"/>
  <c r="G27" i="69"/>
  <c r="G29" i="69"/>
  <c r="G31" i="69"/>
  <c r="G33" i="69"/>
  <c r="G35" i="69"/>
  <c r="G37" i="69"/>
  <c r="E15" i="69"/>
  <c r="E17" i="69"/>
  <c r="E19" i="69"/>
  <c r="E21" i="69"/>
  <c r="E23" i="69"/>
  <c r="E25" i="69"/>
  <c r="E27" i="69"/>
  <c r="E29" i="69"/>
  <c r="E31" i="69"/>
  <c r="E33" i="69"/>
  <c r="E35" i="69"/>
  <c r="E37" i="69"/>
  <c r="B14" i="69"/>
  <c r="B16" i="69"/>
  <c r="B18" i="69"/>
  <c r="B20" i="69"/>
  <c r="B22" i="69"/>
  <c r="B24" i="69"/>
  <c r="B26" i="69"/>
  <c r="B28" i="69"/>
  <c r="B30" i="69"/>
  <c r="B32" i="69"/>
  <c r="B34" i="69"/>
  <c r="B36" i="69"/>
  <c r="C5" i="69"/>
  <c r="G4" i="71"/>
  <c r="G4" i="70"/>
  <c r="G4" i="69"/>
  <c r="P39" i="70" l="1"/>
  <c r="E39" i="70"/>
  <c r="L46" i="70" s="1"/>
  <c r="L39" i="69"/>
  <c r="P39" i="72"/>
  <c r="L39" i="71"/>
  <c r="E39" i="69"/>
  <c r="L46" i="69" s="1"/>
  <c r="L39" i="72"/>
  <c r="E39" i="72"/>
  <c r="L46" i="72" s="1"/>
  <c r="E39" i="71"/>
  <c r="L46" i="71" s="1"/>
  <c r="P39" i="71"/>
  <c r="B8" i="58"/>
  <c r="I36" i="29"/>
  <c r="I34" i="29"/>
  <c r="I32" i="29"/>
  <c r="I30" i="29"/>
  <c r="I28" i="29"/>
  <c r="I26" i="29"/>
  <c r="A43" i="5"/>
  <c r="A41" i="5"/>
  <c r="A39" i="5"/>
  <c r="A37" i="5"/>
  <c r="E49" i="71" l="1"/>
  <c r="L49" i="71" s="1"/>
  <c r="E49" i="69"/>
  <c r="L49" i="69" s="1"/>
  <c r="E49" i="72"/>
  <c r="L49" i="72" s="1"/>
  <c r="P49" i="71" l="1"/>
  <c r="W42" i="5" s="1"/>
  <c r="P42" i="5"/>
  <c r="P46" i="72"/>
  <c r="W16" i="5" s="1"/>
  <c r="P44" i="5"/>
  <c r="P46" i="69"/>
  <c r="W10" i="5" s="1"/>
  <c r="P38" i="5"/>
  <c r="P49" i="72"/>
  <c r="P46" i="71"/>
  <c r="P49" i="69"/>
  <c r="A35" i="5"/>
  <c r="A15" i="5"/>
  <c r="A13" i="5"/>
  <c r="A11" i="5"/>
  <c r="A9" i="5"/>
  <c r="A7" i="5"/>
  <c r="O52" i="72" l="1"/>
  <c r="W44" i="5"/>
  <c r="O52" i="69"/>
  <c r="W38" i="5"/>
  <c r="O52" i="71"/>
  <c r="W14" i="5"/>
  <c r="A44" i="61"/>
  <c r="A42" i="60"/>
  <c r="O43" i="58"/>
  <c r="AA30" i="5"/>
  <c r="AA58" i="5"/>
  <c r="O20" i="3"/>
  <c r="F44" i="5" l="1"/>
  <c r="F42" i="5"/>
  <c r="F40" i="5"/>
  <c r="F38" i="5"/>
  <c r="E37" i="29"/>
  <c r="F10" i="5" l="1"/>
  <c r="F5" i="54" l="1"/>
  <c r="F6" i="54"/>
  <c r="F7" i="54"/>
  <c r="F8" i="54"/>
  <c r="F9" i="54"/>
  <c r="F10" i="54"/>
  <c r="D14" i="54"/>
  <c r="H14" i="3"/>
  <c r="F36" i="5"/>
  <c r="G4" i="29"/>
  <c r="C5" i="29" l="1"/>
  <c r="P5" i="29"/>
  <c r="R37" i="29"/>
  <c r="R35" i="29"/>
  <c r="R33" i="29"/>
  <c r="R31" i="29"/>
  <c r="R29" i="29"/>
  <c r="R27" i="29"/>
  <c r="R25" i="29"/>
  <c r="R23" i="29"/>
  <c r="R21" i="29"/>
  <c r="R19" i="29"/>
  <c r="R17" i="29"/>
  <c r="R15" i="29"/>
  <c r="P37" i="29"/>
  <c r="P35" i="29"/>
  <c r="P33" i="29"/>
  <c r="P31" i="29"/>
  <c r="P29" i="29"/>
  <c r="P27" i="29"/>
  <c r="P25" i="29"/>
  <c r="P23" i="29"/>
  <c r="P21" i="29"/>
  <c r="P19" i="29"/>
  <c r="P17" i="29"/>
  <c r="P15" i="29"/>
  <c r="P39" i="29" l="1"/>
  <c r="N37" i="29"/>
  <c r="N35" i="29"/>
  <c r="N33" i="29"/>
  <c r="N31" i="29"/>
  <c r="N29" i="29"/>
  <c r="N27" i="29"/>
  <c r="N25" i="29"/>
  <c r="N23" i="29"/>
  <c r="N21" i="29"/>
  <c r="N19" i="29"/>
  <c r="N17" i="29"/>
  <c r="N15" i="29"/>
  <c r="L37" i="29"/>
  <c r="L35" i="29"/>
  <c r="L33" i="29"/>
  <c r="L31" i="29"/>
  <c r="L29" i="29"/>
  <c r="L27" i="29"/>
  <c r="L25" i="29"/>
  <c r="L23" i="29"/>
  <c r="L21" i="29"/>
  <c r="L19" i="29"/>
  <c r="L17" i="29"/>
  <c r="L15" i="29"/>
  <c r="E35" i="29"/>
  <c r="E33" i="29"/>
  <c r="E31" i="29"/>
  <c r="E29" i="29"/>
  <c r="E27" i="29"/>
  <c r="E25" i="29"/>
  <c r="E23" i="29"/>
  <c r="E21" i="29"/>
  <c r="E19" i="29"/>
  <c r="E17" i="29"/>
  <c r="E15" i="29"/>
  <c r="G37" i="29"/>
  <c r="G35" i="29"/>
  <c r="G33" i="29"/>
  <c r="G31" i="29"/>
  <c r="G29" i="29"/>
  <c r="G27" i="29"/>
  <c r="G25" i="29"/>
  <c r="G23" i="29"/>
  <c r="G21" i="29"/>
  <c r="G19" i="29"/>
  <c r="G17" i="29"/>
  <c r="G15" i="29"/>
  <c r="E39" i="29" l="1"/>
  <c r="C74" i="64"/>
  <c r="C73" i="64"/>
  <c r="C72" i="64"/>
  <c r="C71" i="64"/>
  <c r="C70" i="64"/>
  <c r="C69" i="64"/>
  <c r="C68" i="64"/>
  <c r="C67" i="64"/>
  <c r="C66" i="64"/>
  <c r="C65" i="64"/>
  <c r="C64" i="64"/>
  <c r="C63" i="64"/>
  <c r="C62" i="64"/>
  <c r="C61" i="64"/>
  <c r="C60" i="64"/>
  <c r="C59" i="64"/>
  <c r="C58" i="64"/>
  <c r="C57" i="64"/>
  <c r="C56" i="64"/>
  <c r="C55" i="64"/>
  <c r="C54" i="64"/>
  <c r="C53" i="64"/>
  <c r="C52" i="64"/>
  <c r="C51" i="64"/>
  <c r="C50" i="64"/>
  <c r="C49" i="64"/>
  <c r="B14" i="60" s="1"/>
  <c r="C48" i="64"/>
  <c r="C47" i="64"/>
  <c r="C46" i="64"/>
  <c r="C45" i="64"/>
  <c r="C44" i="64"/>
  <c r="C43" i="64"/>
  <c r="C42" i="64"/>
  <c r="C41" i="64"/>
  <c r="C40" i="64"/>
  <c r="B5" i="60" s="1"/>
  <c r="D5" i="60" l="1"/>
  <c r="G5" i="60"/>
  <c r="G14" i="60"/>
  <c r="D14" i="60"/>
  <c r="Z38" i="5"/>
  <c r="B6" i="60"/>
  <c r="B7" i="60"/>
  <c r="B8" i="60"/>
  <c r="B9" i="60"/>
  <c r="B10" i="60"/>
  <c r="B11" i="60"/>
  <c r="B12" i="60"/>
  <c r="B13" i="60"/>
  <c r="B15" i="60"/>
  <c r="B16" i="60"/>
  <c r="B17" i="60"/>
  <c r="B18" i="60"/>
  <c r="B19" i="60"/>
  <c r="B20" i="60"/>
  <c r="B21" i="60"/>
  <c r="B22" i="60"/>
  <c r="B23" i="60"/>
  <c r="B24" i="60"/>
  <c r="B25" i="60"/>
  <c r="B26" i="60"/>
  <c r="B27" i="60"/>
  <c r="B28" i="60"/>
  <c r="B29" i="60"/>
  <c r="B30" i="60"/>
  <c r="B31" i="60"/>
  <c r="B32" i="60"/>
  <c r="B33" i="60"/>
  <c r="B34" i="60"/>
  <c r="B35" i="60"/>
  <c r="B36" i="60"/>
  <c r="B37" i="60"/>
  <c r="B38" i="60"/>
  <c r="B39" i="60"/>
  <c r="C5" i="60"/>
  <c r="E5" i="60" s="1"/>
  <c r="C6" i="60"/>
  <c r="C7" i="60"/>
  <c r="C8" i="60"/>
  <c r="C9" i="60"/>
  <c r="C10" i="60"/>
  <c r="C11" i="60"/>
  <c r="C12" i="60"/>
  <c r="C13" i="60"/>
  <c r="C14" i="60"/>
  <c r="E14" i="60" s="1"/>
  <c r="C15" i="60"/>
  <c r="C16" i="60"/>
  <c r="C17" i="60"/>
  <c r="C18" i="60"/>
  <c r="C19" i="60"/>
  <c r="C20" i="60"/>
  <c r="C21" i="60"/>
  <c r="C22" i="60"/>
  <c r="C23" i="60"/>
  <c r="C24" i="60"/>
  <c r="C25" i="60"/>
  <c r="C26" i="60"/>
  <c r="C27" i="60"/>
  <c r="C28" i="60"/>
  <c r="C29" i="60"/>
  <c r="C30" i="60"/>
  <c r="C31" i="60"/>
  <c r="C32" i="60"/>
  <c r="C33" i="60"/>
  <c r="C34" i="60"/>
  <c r="C35" i="60"/>
  <c r="C36" i="60"/>
  <c r="C37" i="60"/>
  <c r="C38" i="60"/>
  <c r="C39" i="60"/>
  <c r="H15" i="3"/>
  <c r="E6" i="54"/>
  <c r="E7" i="54"/>
  <c r="E8" i="54"/>
  <c r="E9" i="54"/>
  <c r="E10" i="54"/>
  <c r="E5" i="54"/>
  <c r="D5" i="54" s="1"/>
  <c r="O34" i="58"/>
  <c r="L34" i="58"/>
  <c r="I34" i="58"/>
  <c r="O32" i="58"/>
  <c r="L32" i="58"/>
  <c r="I32" i="58"/>
  <c r="O30" i="58"/>
  <c r="I30" i="58"/>
  <c r="O28" i="58"/>
  <c r="L28" i="58"/>
  <c r="I28" i="58"/>
  <c r="O26" i="58"/>
  <c r="L26" i="58"/>
  <c r="I26" i="58"/>
  <c r="O24" i="58"/>
  <c r="L24" i="58"/>
  <c r="I24" i="58"/>
  <c r="O22" i="58"/>
  <c r="L22" i="58"/>
  <c r="I22" i="58"/>
  <c r="O20" i="58"/>
  <c r="L20" i="58"/>
  <c r="I20" i="58"/>
  <c r="O18" i="58"/>
  <c r="L18" i="58"/>
  <c r="I18" i="58"/>
  <c r="O16" i="58"/>
  <c r="L16" i="58"/>
  <c r="I16" i="58"/>
  <c r="O14" i="58"/>
  <c r="I14" i="58"/>
  <c r="C8" i="61"/>
  <c r="D8" i="61"/>
  <c r="E8" i="61"/>
  <c r="F8" i="61"/>
  <c r="G8" i="61"/>
  <c r="B9" i="61"/>
  <c r="C9" i="61"/>
  <c r="E9" i="61"/>
  <c r="F9" i="61"/>
  <c r="G9" i="61"/>
  <c r="B10" i="61"/>
  <c r="C10" i="61"/>
  <c r="D10" i="61"/>
  <c r="F10" i="61"/>
  <c r="G10" i="61"/>
  <c r="B11" i="61"/>
  <c r="C11" i="61"/>
  <c r="E11" i="61"/>
  <c r="G11" i="61"/>
  <c r="B12" i="61"/>
  <c r="C12" i="61"/>
  <c r="E12" i="61"/>
  <c r="G12" i="61"/>
  <c r="B13" i="61"/>
  <c r="C13" i="61"/>
  <c r="D13" i="61"/>
  <c r="E13" i="61"/>
  <c r="F13" i="61"/>
  <c r="G13" i="61"/>
  <c r="B14" i="61"/>
  <c r="C14" i="61"/>
  <c r="D14" i="61"/>
  <c r="E14" i="61"/>
  <c r="F14" i="61"/>
  <c r="G14" i="61"/>
  <c r="B15" i="61"/>
  <c r="C15" i="61"/>
  <c r="D15" i="61"/>
  <c r="E15" i="61"/>
  <c r="F15" i="61"/>
  <c r="G15" i="61"/>
  <c r="B16" i="61"/>
  <c r="C16" i="61"/>
  <c r="D16" i="61"/>
  <c r="E16" i="61"/>
  <c r="F16" i="61"/>
  <c r="G16" i="61"/>
  <c r="B17" i="61"/>
  <c r="C17" i="61"/>
  <c r="D17" i="61"/>
  <c r="E17" i="61"/>
  <c r="F17" i="61"/>
  <c r="G17" i="61"/>
  <c r="B18" i="61"/>
  <c r="C18" i="61"/>
  <c r="D18" i="61"/>
  <c r="E18" i="61"/>
  <c r="F18" i="61"/>
  <c r="G18" i="61"/>
  <c r="B19" i="61"/>
  <c r="C19" i="61"/>
  <c r="D19" i="61"/>
  <c r="E19" i="61"/>
  <c r="F19" i="61"/>
  <c r="G19" i="61"/>
  <c r="B20" i="61"/>
  <c r="C20" i="61"/>
  <c r="D20" i="61"/>
  <c r="E20" i="61"/>
  <c r="F20" i="61"/>
  <c r="G20" i="61"/>
  <c r="B21" i="61"/>
  <c r="C21" i="61"/>
  <c r="D21" i="61"/>
  <c r="E21" i="61"/>
  <c r="F21" i="61"/>
  <c r="G21" i="61"/>
  <c r="B22" i="61"/>
  <c r="C22" i="61"/>
  <c r="D22" i="61"/>
  <c r="E22" i="61"/>
  <c r="F22" i="61"/>
  <c r="G22" i="61"/>
  <c r="B23" i="61"/>
  <c r="C23" i="61"/>
  <c r="D23" i="61"/>
  <c r="E23" i="61"/>
  <c r="F23" i="61"/>
  <c r="G23" i="61"/>
  <c r="B24" i="61"/>
  <c r="C24" i="61"/>
  <c r="D24" i="61"/>
  <c r="E24" i="61"/>
  <c r="F24" i="61"/>
  <c r="G24" i="61"/>
  <c r="B25" i="61"/>
  <c r="C25" i="61"/>
  <c r="D25" i="61"/>
  <c r="E25" i="61"/>
  <c r="F25" i="61"/>
  <c r="G25" i="61"/>
  <c r="B26" i="61"/>
  <c r="C26" i="61"/>
  <c r="D26" i="61"/>
  <c r="E26" i="61"/>
  <c r="F26" i="61"/>
  <c r="G26" i="61"/>
  <c r="B27" i="61"/>
  <c r="C27" i="61"/>
  <c r="D27" i="61"/>
  <c r="E27" i="61"/>
  <c r="F27" i="61"/>
  <c r="G27" i="61"/>
  <c r="B28" i="61"/>
  <c r="C28" i="61"/>
  <c r="D28" i="61"/>
  <c r="E28" i="61"/>
  <c r="F28" i="61"/>
  <c r="G28" i="61"/>
  <c r="B29" i="61"/>
  <c r="C29" i="61"/>
  <c r="D29" i="61"/>
  <c r="E29" i="61"/>
  <c r="F29" i="61"/>
  <c r="G29" i="61"/>
  <c r="B30" i="61"/>
  <c r="C30" i="61"/>
  <c r="D30" i="61"/>
  <c r="E30" i="61"/>
  <c r="F30" i="61"/>
  <c r="G30" i="61"/>
  <c r="B31" i="61"/>
  <c r="C31" i="61"/>
  <c r="D31" i="61"/>
  <c r="E31" i="61"/>
  <c r="F31" i="61"/>
  <c r="G31" i="61"/>
  <c r="B32" i="61"/>
  <c r="C32" i="61"/>
  <c r="D32" i="61"/>
  <c r="E32" i="61"/>
  <c r="F32" i="61"/>
  <c r="G32" i="61"/>
  <c r="B33" i="61"/>
  <c r="C33" i="61"/>
  <c r="D33" i="61"/>
  <c r="E33" i="61"/>
  <c r="F33" i="61"/>
  <c r="G33" i="61"/>
  <c r="B34" i="61"/>
  <c r="C34" i="61"/>
  <c r="D34" i="61"/>
  <c r="E34" i="61"/>
  <c r="F34" i="61"/>
  <c r="G34" i="61"/>
  <c r="B35" i="61"/>
  <c r="C35" i="61"/>
  <c r="D35" i="61"/>
  <c r="E35" i="61"/>
  <c r="F35" i="61"/>
  <c r="G35" i="61"/>
  <c r="B36" i="61"/>
  <c r="C36" i="61"/>
  <c r="D36" i="61"/>
  <c r="E36" i="61"/>
  <c r="F36" i="61"/>
  <c r="G36" i="61"/>
  <c r="B37" i="61"/>
  <c r="C37" i="61"/>
  <c r="D37" i="61"/>
  <c r="E37" i="61"/>
  <c r="F37" i="61"/>
  <c r="G37" i="61"/>
  <c r="B38" i="61"/>
  <c r="C38" i="61"/>
  <c r="D38" i="61"/>
  <c r="E38" i="61"/>
  <c r="F38" i="61"/>
  <c r="G38" i="61"/>
  <c r="B39" i="61"/>
  <c r="C39" i="61"/>
  <c r="D39" i="61"/>
  <c r="E39" i="61"/>
  <c r="F39" i="61"/>
  <c r="G39" i="61"/>
  <c r="B40" i="61"/>
  <c r="C40" i="61"/>
  <c r="D40" i="61"/>
  <c r="E40" i="61"/>
  <c r="F40" i="61"/>
  <c r="G40" i="61"/>
  <c r="B41" i="61"/>
  <c r="C41" i="61"/>
  <c r="D41" i="61"/>
  <c r="E41" i="61"/>
  <c r="F41" i="61"/>
  <c r="G41" i="61"/>
  <c r="F7" i="61"/>
  <c r="E7" i="61"/>
  <c r="C7" i="61"/>
  <c r="G37" i="60" l="1"/>
  <c r="E37" i="60"/>
  <c r="D37" i="60"/>
  <c r="G29" i="60"/>
  <c r="E29" i="60"/>
  <c r="D29" i="60"/>
  <c r="G21" i="60"/>
  <c r="E21" i="60"/>
  <c r="D21" i="60"/>
  <c r="G12" i="60"/>
  <c r="E12" i="60"/>
  <c r="D12" i="60"/>
  <c r="I14" i="60"/>
  <c r="F14" i="60"/>
  <c r="G36" i="60"/>
  <c r="E36" i="60"/>
  <c r="D36" i="60"/>
  <c r="G20" i="60"/>
  <c r="E20" i="60"/>
  <c r="D20" i="60"/>
  <c r="G35" i="60"/>
  <c r="E35" i="60"/>
  <c r="D35" i="60"/>
  <c r="D27" i="60"/>
  <c r="G27" i="60"/>
  <c r="E27" i="60"/>
  <c r="E19" i="60"/>
  <c r="G19" i="60"/>
  <c r="D19" i="60"/>
  <c r="D10" i="60"/>
  <c r="G10" i="60"/>
  <c r="E10" i="60"/>
  <c r="G28" i="60"/>
  <c r="D28" i="60"/>
  <c r="E28" i="60"/>
  <c r="G11" i="60"/>
  <c r="E11" i="60"/>
  <c r="D11" i="60"/>
  <c r="D34" i="60"/>
  <c r="G34" i="60"/>
  <c r="E34" i="60"/>
  <c r="D26" i="60"/>
  <c r="G26" i="60"/>
  <c r="E26" i="60"/>
  <c r="D18" i="60"/>
  <c r="G18" i="60"/>
  <c r="E18" i="60"/>
  <c r="D9" i="60"/>
  <c r="G9" i="60"/>
  <c r="E9" i="60"/>
  <c r="D33" i="60"/>
  <c r="G33" i="60"/>
  <c r="E33" i="60"/>
  <c r="D25" i="60"/>
  <c r="G25" i="60"/>
  <c r="E25" i="60"/>
  <c r="D17" i="60"/>
  <c r="G17" i="60"/>
  <c r="E17" i="60"/>
  <c r="D8" i="60"/>
  <c r="E8" i="60"/>
  <c r="G8" i="60"/>
  <c r="D32" i="60"/>
  <c r="G32" i="60"/>
  <c r="E32" i="60"/>
  <c r="D16" i="60"/>
  <c r="G16" i="60"/>
  <c r="E16" i="60"/>
  <c r="E7" i="60"/>
  <c r="D7" i="60"/>
  <c r="G7" i="60"/>
  <c r="E39" i="60"/>
  <c r="D39" i="60"/>
  <c r="G39" i="60"/>
  <c r="E31" i="60"/>
  <c r="D31" i="60"/>
  <c r="G31" i="60"/>
  <c r="D23" i="60"/>
  <c r="G23" i="60"/>
  <c r="E23" i="60"/>
  <c r="G15" i="60"/>
  <c r="D15" i="60"/>
  <c r="E15" i="60"/>
  <c r="E6" i="60"/>
  <c r="D6" i="60"/>
  <c r="G6" i="60"/>
  <c r="I5" i="60"/>
  <c r="F5" i="60"/>
  <c r="D24" i="60"/>
  <c r="E24" i="60"/>
  <c r="G24" i="60"/>
  <c r="E38" i="60"/>
  <c r="D38" i="60"/>
  <c r="G38" i="60"/>
  <c r="G30" i="60"/>
  <c r="E30" i="60"/>
  <c r="D30" i="60"/>
  <c r="E22" i="60"/>
  <c r="D22" i="60"/>
  <c r="G22" i="60"/>
  <c r="G13" i="60"/>
  <c r="E13" i="60"/>
  <c r="D13" i="60"/>
  <c r="L36" i="58"/>
  <c r="O36" i="58"/>
  <c r="I36" i="58"/>
  <c r="W80" i="64"/>
  <c r="W61" i="64"/>
  <c r="W42" i="64"/>
  <c r="W23" i="64"/>
  <c r="W4" i="64"/>
  <c r="F13" i="60" l="1"/>
  <c r="I13" i="60"/>
  <c r="I30" i="60"/>
  <c r="F30" i="60"/>
  <c r="I23" i="60"/>
  <c r="F23" i="60"/>
  <c r="I16" i="60"/>
  <c r="F16" i="60"/>
  <c r="F25" i="60"/>
  <c r="I25" i="60"/>
  <c r="F9" i="60"/>
  <c r="I9" i="60"/>
  <c r="I26" i="60"/>
  <c r="F26" i="60"/>
  <c r="F10" i="60"/>
  <c r="I10" i="60"/>
  <c r="I12" i="60"/>
  <c r="F12" i="60"/>
  <c r="F29" i="60"/>
  <c r="I29" i="60"/>
  <c r="I8" i="60"/>
  <c r="F8" i="60"/>
  <c r="F24" i="60"/>
  <c r="I24" i="60"/>
  <c r="I19" i="60"/>
  <c r="F19" i="60"/>
  <c r="I15" i="60"/>
  <c r="F15" i="60"/>
  <c r="I31" i="60"/>
  <c r="F31" i="60"/>
  <c r="I7" i="60"/>
  <c r="F7" i="60"/>
  <c r="I35" i="60"/>
  <c r="F35" i="60"/>
  <c r="I36" i="60"/>
  <c r="F36" i="60"/>
  <c r="I27" i="60"/>
  <c r="F27" i="60"/>
  <c r="I17" i="60"/>
  <c r="F17" i="60"/>
  <c r="F33" i="60"/>
  <c r="I33" i="60"/>
  <c r="I18" i="60"/>
  <c r="F18" i="60"/>
  <c r="F34" i="60"/>
  <c r="I34" i="60"/>
  <c r="I28" i="60"/>
  <c r="F28" i="60"/>
  <c r="I21" i="60"/>
  <c r="F21" i="60"/>
  <c r="I37" i="60"/>
  <c r="F37" i="60"/>
  <c r="I22" i="60"/>
  <c r="F22" i="60"/>
  <c r="F32" i="60"/>
  <c r="I32" i="60"/>
  <c r="I11" i="60"/>
  <c r="F11" i="60"/>
  <c r="I38" i="60"/>
  <c r="F38" i="60"/>
  <c r="I6" i="60"/>
  <c r="F6" i="60"/>
  <c r="I39" i="60"/>
  <c r="F39" i="60"/>
  <c r="I20" i="60"/>
  <c r="F20" i="60"/>
  <c r="D40" i="60"/>
  <c r="E40" i="60"/>
  <c r="G40" i="60"/>
  <c r="F16" i="5"/>
  <c r="F14" i="5"/>
  <c r="S14" i="5" s="1"/>
  <c r="F12" i="5"/>
  <c r="F8" i="5"/>
  <c r="M8" i="5" s="1"/>
  <c r="F46" i="5"/>
  <c r="Z42" i="5"/>
  <c r="S42" i="5"/>
  <c r="M42" i="5"/>
  <c r="Z14" i="5" l="1"/>
  <c r="M14" i="5"/>
  <c r="F18" i="5"/>
  <c r="F13" i="54" l="1"/>
  <c r="F12" i="54"/>
  <c r="F11" i="54"/>
  <c r="L46" i="29"/>
  <c r="L39" i="29"/>
  <c r="Z44" i="5"/>
  <c r="S44" i="5"/>
  <c r="M44" i="5"/>
  <c r="M40" i="5"/>
  <c r="S38" i="5"/>
  <c r="M38" i="5"/>
  <c r="M36" i="5"/>
  <c r="Z16" i="5"/>
  <c r="S16" i="5"/>
  <c r="M16" i="5"/>
  <c r="S12" i="5"/>
  <c r="M12" i="5"/>
  <c r="S8" i="5"/>
  <c r="Z10" i="5"/>
  <c r="S10" i="5"/>
  <c r="M10" i="5"/>
  <c r="F50" i="54"/>
  <c r="E13" i="54"/>
  <c r="E12" i="54"/>
  <c r="E11" i="54"/>
  <c r="D10" i="54"/>
  <c r="D9" i="54"/>
  <c r="D8" i="54"/>
  <c r="D7" i="54"/>
  <c r="D6" i="54"/>
  <c r="D13" i="54" l="1"/>
  <c r="M46" i="5"/>
  <c r="D9" i="3" s="1"/>
  <c r="D11" i="54"/>
  <c r="D12" i="54"/>
  <c r="E49" i="29"/>
  <c r="L49" i="29" s="1"/>
  <c r="S18" i="5"/>
  <c r="J7" i="3" s="1"/>
  <c r="M18" i="5"/>
  <c r="D7" i="3" s="1"/>
  <c r="G7" i="3" l="1"/>
  <c r="P49" i="29"/>
  <c r="W36" i="5" s="1"/>
  <c r="P36" i="5"/>
  <c r="P46" i="29"/>
  <c r="W8" i="5" s="1"/>
  <c r="D10" i="3"/>
  <c r="H5" i="60" l="1"/>
  <c r="H14" i="60"/>
  <c r="H11" i="60"/>
  <c r="H8" i="60"/>
  <c r="H22" i="60"/>
  <c r="H20" i="60"/>
  <c r="H27" i="60"/>
  <c r="H38" i="60"/>
  <c r="H34" i="60"/>
  <c r="H18" i="60"/>
  <c r="H33" i="60"/>
  <c r="H17" i="60"/>
  <c r="H7" i="60"/>
  <c r="H31" i="60"/>
  <c r="H15" i="60"/>
  <c r="H6" i="60"/>
  <c r="H37" i="60"/>
  <c r="H21" i="60"/>
  <c r="H32" i="60"/>
  <c r="H24" i="60"/>
  <c r="H30" i="60"/>
  <c r="H19" i="60"/>
  <c r="H36" i="60"/>
  <c r="H35" i="60"/>
  <c r="H28" i="60"/>
  <c r="H29" i="60"/>
  <c r="H12" i="60"/>
  <c r="H10" i="60"/>
  <c r="H26" i="60"/>
  <c r="H9" i="60"/>
  <c r="H25" i="60"/>
  <c r="H16" i="60"/>
  <c r="H39" i="60"/>
  <c r="H23" i="60"/>
  <c r="H13" i="60"/>
  <c r="Z8" i="5"/>
  <c r="S36" i="5"/>
  <c r="Z36" i="5"/>
  <c r="O52" i="29"/>
  <c r="L39" i="70" l="1"/>
  <c r="E49" i="70" s="1"/>
  <c r="L49" i="70" s="1"/>
  <c r="P40" i="5" s="1"/>
  <c r="H40" i="60" l="1"/>
  <c r="S40" i="5"/>
  <c r="S46" i="5" s="1"/>
  <c r="J9" i="3" s="1"/>
  <c r="P46" i="70"/>
  <c r="W12" i="5" s="1"/>
  <c r="P49" i="70"/>
  <c r="O52" i="70" l="1"/>
  <c r="W40" i="5"/>
  <c r="G9" i="3"/>
  <c r="G10" i="3" s="1"/>
  <c r="J10" i="3"/>
  <c r="F40" i="60"/>
  <c r="Z12" i="5"/>
  <c r="Z18" i="5" s="1"/>
  <c r="N7" i="3" s="1"/>
  <c r="Z40" i="5" l="1"/>
  <c r="Z46" i="5" s="1"/>
  <c r="N9" i="3" s="1"/>
  <c r="N10" i="3" s="1"/>
  <c r="I40" i="60"/>
</calcChain>
</file>

<file path=xl/comments1.xml><?xml version="1.0" encoding="utf-8"?>
<comments xmlns="http://schemas.openxmlformats.org/spreadsheetml/2006/main">
  <authors>
    <author xml:space="preserve"> </author>
  </authors>
  <commentList>
    <comment ref="Z4" authorId="0" shapeId="0">
      <text>
        <r>
          <rPr>
            <b/>
            <sz val="9"/>
            <color indexed="81"/>
            <rFont val="MS P ゴシック"/>
            <family val="3"/>
            <charset val="128"/>
          </rPr>
          <t xml:space="preserve"> 該当する算定方法の□を■で選択してください。</t>
        </r>
      </text>
    </comment>
    <comment ref="D7" authorId="0" shapeId="0">
      <text>
        <r>
          <rPr>
            <b/>
            <sz val="9"/>
            <color indexed="81"/>
            <rFont val="MS P ゴシック"/>
            <family val="3"/>
            <charset val="128"/>
          </rPr>
          <t>採択通知書に記載されたプロジェクト名を入力してください。</t>
        </r>
      </text>
    </comment>
    <comment ref="AH7" authorId="0" shapeId="0">
      <text>
        <r>
          <rPr>
            <b/>
            <sz val="9"/>
            <color indexed="81"/>
            <rFont val="MS P ゴシック"/>
            <family val="3"/>
            <charset val="128"/>
          </rPr>
          <t xml:space="preserve"> 根拠資料（契約書、見積書、領収書等）により確認できる金額を入力してください。</t>
        </r>
      </text>
    </comment>
    <comment ref="AJ7" authorId="0" shapeId="0">
      <text>
        <r>
          <rPr>
            <b/>
            <sz val="9"/>
            <color indexed="81"/>
            <rFont val="MS P ゴシック"/>
            <family val="3"/>
            <charset val="128"/>
          </rPr>
          <t xml:space="preserve"> 計上した金額の根拠となる資料の該当箇所が分かるように明示してください。</t>
        </r>
      </text>
    </comment>
    <comment ref="D9" authorId="0" shapeId="0">
      <text>
        <r>
          <rPr>
            <b/>
            <sz val="9"/>
            <color indexed="81"/>
            <rFont val="MS P ゴシック"/>
            <family val="3"/>
            <charset val="128"/>
          </rPr>
          <t>採択通知書に記載された令和3、4年度交付申請可能額の合算を入力してください。</t>
        </r>
      </text>
    </comment>
    <comment ref="H9" authorId="0" shapeId="0">
      <text>
        <r>
          <rPr>
            <b/>
            <sz val="9"/>
            <color indexed="81"/>
            <rFont val="MS P ゴシック"/>
            <family val="3"/>
            <charset val="128"/>
          </rPr>
          <t>採択通知書に記載された令和3、4年度交付申請可能戸数を入力してください。</t>
        </r>
      </text>
    </comment>
    <comment ref="E11" authorId="0" shapeId="0">
      <text>
        <r>
          <rPr>
            <b/>
            <sz val="9"/>
            <color indexed="81"/>
            <rFont val="MS P ゴシック"/>
            <family val="3"/>
            <charset val="128"/>
          </rPr>
          <t>「有」の場合、活用予定の補助制度を右欄に入力してください。</t>
        </r>
      </text>
    </comment>
    <comment ref="AH13" authorId="0" shapeId="0">
      <text>
        <r>
          <rPr>
            <b/>
            <sz val="9"/>
            <color indexed="81"/>
            <rFont val="MS P ゴシック"/>
            <family val="3"/>
            <charset val="128"/>
          </rPr>
          <t>工事費が0円の場合は“0”を入力してください。</t>
        </r>
      </text>
    </comment>
    <comment ref="F14" authorId="0" shapeId="0">
      <text>
        <r>
          <rPr>
            <b/>
            <sz val="9"/>
            <color indexed="81"/>
            <rFont val="MS P ゴシック"/>
            <family val="3"/>
            <charset val="128"/>
          </rPr>
          <t>令和3年度に完了実績で報告した戸数を入力してください。</t>
        </r>
      </text>
    </comment>
    <comment ref="N14" authorId="0" shapeId="0">
      <text>
        <r>
          <rPr>
            <b/>
            <sz val="9"/>
            <color indexed="81"/>
            <rFont val="MS P ゴシック"/>
            <family val="3"/>
            <charset val="128"/>
          </rPr>
          <t>令和4年度に申請する予定の戸数を入力してください。
下表の予定時期に予定戸数を入力してください。</t>
        </r>
      </text>
    </comment>
    <comment ref="G17" authorId="0" shapeId="0">
      <text>
        <r>
          <rPr>
            <b/>
            <sz val="9"/>
            <color indexed="81"/>
            <rFont val="MS P ゴシック"/>
            <family val="3"/>
            <charset val="128"/>
          </rPr>
          <t>令和3年度に完了実績で報告した金額を入力してください。</t>
        </r>
      </text>
    </comment>
    <comment ref="I17" authorId="0" shapeId="0">
      <text>
        <r>
          <rPr>
            <b/>
            <sz val="9"/>
            <color indexed="81"/>
            <rFont val="MS P ゴシック"/>
            <family val="3"/>
            <charset val="128"/>
          </rPr>
          <t>令和4年度に申請する予定の金額を入力してください。</t>
        </r>
      </text>
    </comment>
    <comment ref="O20" authorId="0" shapeId="0">
      <text>
        <r>
          <rPr>
            <b/>
            <sz val="9"/>
            <color indexed="81"/>
            <rFont val="MS P ゴシック"/>
            <family val="3"/>
            <charset val="128"/>
          </rPr>
          <t>予定の戸数が0戸の場合は“0”を入力してください。</t>
        </r>
      </text>
    </comment>
    <comment ref="Z20" authorId="0" shapeId="0">
      <text>
        <r>
          <rPr>
            <b/>
            <sz val="9"/>
            <color indexed="81"/>
            <rFont val="MS P ゴシック"/>
            <family val="3"/>
            <charset val="128"/>
          </rPr>
          <t xml:space="preserve"> 調査設計計画費に係る補助対象外の合算額を入力してください。</t>
        </r>
      </text>
    </comment>
    <comment ref="AH20" authorId="0" shapeId="0">
      <text>
        <r>
          <rPr>
            <b/>
            <sz val="9"/>
            <color indexed="81"/>
            <rFont val="MS P ゴシック"/>
            <family val="3"/>
            <charset val="128"/>
          </rPr>
          <t>建設工事費に係る補助対象外の合算額を入力してください。</t>
        </r>
      </text>
    </comment>
    <comment ref="C30" authorId="0" shapeId="0">
      <text>
        <r>
          <rPr>
            <b/>
            <sz val="9"/>
            <color indexed="81"/>
            <rFont val="MS P ゴシック"/>
            <family val="3"/>
            <charset val="128"/>
          </rPr>
          <t>モデルプランの名称を入力してください。</t>
        </r>
      </text>
    </comment>
    <comment ref="G30" authorId="0" shapeId="0">
      <text>
        <r>
          <rPr>
            <b/>
            <sz val="9"/>
            <color indexed="81"/>
            <rFont val="MS P ゴシック"/>
            <family val="3"/>
            <charset val="128"/>
          </rPr>
          <t>今回交付申請する戸数をモデルプランごとに入力してください。</t>
        </r>
      </text>
    </comment>
    <comment ref="F39" authorId="0" shapeId="0">
      <text>
        <r>
          <rPr>
            <b/>
            <sz val="9"/>
            <color indexed="81"/>
            <rFont val="MS P ゴシック"/>
            <family val="3"/>
            <charset val="128"/>
          </rPr>
          <t>各モデルタイプについて申請予定の住戸明細を入力してください。</t>
        </r>
      </text>
    </comment>
  </commentList>
</comments>
</file>

<file path=xl/sharedStrings.xml><?xml version="1.0" encoding="utf-8"?>
<sst xmlns="http://schemas.openxmlformats.org/spreadsheetml/2006/main" count="2466" uniqueCount="302">
  <si>
    <t>（記載上の注意）</t>
    <phoneticPr fontId="1"/>
  </si>
  <si>
    <t>交付申請額</t>
    <rPh sb="0" eb="4">
      <t>コウフシンセイ</t>
    </rPh>
    <rPh sb="4" eb="5">
      <t>ガク</t>
    </rPh>
    <phoneticPr fontId="1"/>
  </si>
  <si>
    <t>交付申請額の算出方法及び事業経費の配分</t>
    <rPh sb="0" eb="4">
      <t>コウフシンセイ</t>
    </rPh>
    <rPh sb="4" eb="5">
      <t>ガク</t>
    </rPh>
    <rPh sb="6" eb="8">
      <t>サンシュツ</t>
    </rPh>
    <rPh sb="8" eb="10">
      <t>ホウホウ</t>
    </rPh>
    <rPh sb="10" eb="11">
      <t>オヨ</t>
    </rPh>
    <rPh sb="12" eb="14">
      <t>ジギョウ</t>
    </rPh>
    <rPh sb="14" eb="16">
      <t>ケイヒ</t>
    </rPh>
    <rPh sb="17" eb="19">
      <t>ハイブン</t>
    </rPh>
    <phoneticPr fontId="1"/>
  </si>
  <si>
    <t>事業区分</t>
    <rPh sb="0" eb="2">
      <t>ジギョウ</t>
    </rPh>
    <rPh sb="2" eb="4">
      <t>クブン</t>
    </rPh>
    <phoneticPr fontId="1"/>
  </si>
  <si>
    <t>調査設計計画費</t>
    <rPh sb="0" eb="2">
      <t>チョウサ</t>
    </rPh>
    <rPh sb="2" eb="4">
      <t>セッケイ</t>
    </rPh>
    <rPh sb="4" eb="6">
      <t>ケイカク</t>
    </rPh>
    <rPh sb="6" eb="7">
      <t>ヒ</t>
    </rPh>
    <phoneticPr fontId="1"/>
  </si>
  <si>
    <t>建設工事費</t>
    <rPh sb="0" eb="2">
      <t>ケンセツ</t>
    </rPh>
    <rPh sb="2" eb="5">
      <t>コウジヒ</t>
    </rPh>
    <phoneticPr fontId="1"/>
  </si>
  <si>
    <t>交付申請額合計</t>
    <rPh sb="0" eb="4">
      <t>コウフシンセイ</t>
    </rPh>
    <rPh sb="4" eb="5">
      <t>ガク</t>
    </rPh>
    <rPh sb="5" eb="7">
      <t>ゴウケイ</t>
    </rPh>
    <phoneticPr fontId="1"/>
  </si>
  <si>
    <t>補助率</t>
    <rPh sb="0" eb="3">
      <t>ホジョリツ</t>
    </rPh>
    <phoneticPr fontId="1"/>
  </si>
  <si>
    <r>
      <t xml:space="preserve">交付申請額
</t>
    </r>
    <r>
      <rPr>
        <sz val="10"/>
        <color theme="1"/>
        <rFont val="ＭＳ 明朝"/>
        <family val="1"/>
        <charset val="128"/>
      </rPr>
      <t>(d)≦(c)×補助率</t>
    </r>
    <rPh sb="0" eb="4">
      <t>コウフシンセイ</t>
    </rPh>
    <rPh sb="4" eb="5">
      <t>ガク</t>
    </rPh>
    <rPh sb="14" eb="17">
      <t>ホジョリツ</t>
    </rPh>
    <phoneticPr fontId="1"/>
  </si>
  <si>
    <r>
      <t xml:space="preserve">補助対象事業費
</t>
    </r>
    <r>
      <rPr>
        <sz val="10"/>
        <color theme="1"/>
        <rFont val="ＭＳ 明朝"/>
        <family val="1"/>
        <charset val="128"/>
      </rPr>
      <t>(c)=(a)-(b)</t>
    </r>
    <rPh sb="0" eb="2">
      <t>ホジョ</t>
    </rPh>
    <rPh sb="2" eb="4">
      <t>タイショウ</t>
    </rPh>
    <rPh sb="4" eb="7">
      <t>ジギョウヒ</t>
    </rPh>
    <phoneticPr fontId="1"/>
  </si>
  <si>
    <r>
      <t xml:space="preserve">補助対象外事業費
</t>
    </r>
    <r>
      <rPr>
        <sz val="10"/>
        <color theme="1"/>
        <rFont val="ＭＳ 明朝"/>
        <family val="1"/>
        <charset val="128"/>
      </rPr>
      <t>(b)</t>
    </r>
    <rPh sb="0" eb="2">
      <t>ホジョ</t>
    </rPh>
    <rPh sb="2" eb="5">
      <t>タイショウガイ</t>
    </rPh>
    <rPh sb="5" eb="8">
      <t>ジギョウヒ</t>
    </rPh>
    <phoneticPr fontId="1"/>
  </si>
  <si>
    <r>
      <t xml:space="preserve">事業費
</t>
    </r>
    <r>
      <rPr>
        <sz val="10"/>
        <color theme="1"/>
        <rFont val="ＭＳ 明朝"/>
        <family val="1"/>
        <charset val="128"/>
      </rPr>
      <t>(a)</t>
    </r>
    <rPh sb="0" eb="3">
      <t>ジギョウヒ</t>
    </rPh>
    <phoneticPr fontId="1"/>
  </si>
  <si>
    <t>（単位：千円）</t>
    <rPh sb="1" eb="3">
      <t>タンイ</t>
    </rPh>
    <rPh sb="4" eb="6">
      <t>センエン</t>
    </rPh>
    <phoneticPr fontId="1"/>
  </si>
  <si>
    <t>別紙１</t>
    <rPh sb="0" eb="2">
      <t>ベッシ</t>
    </rPh>
    <phoneticPr fontId="1"/>
  </si>
  <si>
    <t>□</t>
  </si>
  <si>
    <t>（ｂ）のうち、他の補助金が含まれている場合は、以下に記入すること。</t>
    <rPh sb="7" eb="8">
      <t>ホカ</t>
    </rPh>
    <rPh sb="9" eb="12">
      <t>ホジョキン</t>
    </rPh>
    <rPh sb="13" eb="14">
      <t>フク</t>
    </rPh>
    <rPh sb="19" eb="21">
      <t>バアイ</t>
    </rPh>
    <rPh sb="23" eb="25">
      <t>イカ</t>
    </rPh>
    <rPh sb="26" eb="28">
      <t>キニュウ</t>
    </rPh>
    <phoneticPr fontId="1"/>
  </si>
  <si>
    <t>事業名：</t>
    <rPh sb="0" eb="2">
      <t>ジギョウ</t>
    </rPh>
    <rPh sb="2" eb="3">
      <t>メイ</t>
    </rPh>
    <phoneticPr fontId="1"/>
  </si>
  <si>
    <t>所管名：</t>
    <rPh sb="0" eb="2">
      <t>ショカン</t>
    </rPh>
    <rPh sb="2" eb="3">
      <t>メイ</t>
    </rPh>
    <phoneticPr fontId="1"/>
  </si>
  <si>
    <t>（記載上の注意）</t>
    <rPh sb="1" eb="3">
      <t>キサイ</t>
    </rPh>
    <rPh sb="3" eb="4">
      <t>ジョウ</t>
    </rPh>
    <rPh sb="5" eb="7">
      <t>チュウイ</t>
    </rPh>
    <phoneticPr fontId="1"/>
  </si>
  <si>
    <t>１．交付変更承認申請の場合は、前回申請額等を上段に（　　）書で記載すること。</t>
    <rPh sb="2" eb="4">
      <t>コウフ</t>
    </rPh>
    <rPh sb="4" eb="6">
      <t>ヘンコウ</t>
    </rPh>
    <rPh sb="6" eb="8">
      <t>ショウニン</t>
    </rPh>
    <rPh sb="8" eb="10">
      <t>シンセイ</t>
    </rPh>
    <rPh sb="11" eb="13">
      <t>バアイ</t>
    </rPh>
    <rPh sb="15" eb="17">
      <t>ゼンカイ</t>
    </rPh>
    <rPh sb="17" eb="20">
      <t>シンセイガク</t>
    </rPh>
    <rPh sb="20" eb="21">
      <t>トウ</t>
    </rPh>
    <rPh sb="22" eb="24">
      <t>ジョウダン</t>
    </rPh>
    <rPh sb="29" eb="30">
      <t>カ</t>
    </rPh>
    <rPh sb="31" eb="33">
      <t>キサイ</t>
    </rPh>
    <phoneticPr fontId="1"/>
  </si>
  <si>
    <t>２．（ｃ）には、他の補助金を含めることはできない。</t>
    <rPh sb="8" eb="9">
      <t>ホカ</t>
    </rPh>
    <rPh sb="10" eb="13">
      <t>ホジョキン</t>
    </rPh>
    <rPh sb="14" eb="15">
      <t>フク</t>
    </rPh>
    <phoneticPr fontId="1"/>
  </si>
  <si>
    <t>３．（ａ）、（ｃ）は証拠書類（契約書、見積書、領収書等（当該資料による合理的な算出を含む））により、金額が確認できる費用を記載すること。</t>
    <rPh sb="10" eb="12">
      <t>ショウコ</t>
    </rPh>
    <rPh sb="12" eb="14">
      <t>ショルイ</t>
    </rPh>
    <rPh sb="15" eb="18">
      <t>ケイヤクショ</t>
    </rPh>
    <rPh sb="19" eb="22">
      <t>ミツモリショ</t>
    </rPh>
    <rPh sb="23" eb="26">
      <t>リョウシュウショ</t>
    </rPh>
    <rPh sb="26" eb="27">
      <t>トウ</t>
    </rPh>
    <rPh sb="28" eb="30">
      <t>トウガイ</t>
    </rPh>
    <rPh sb="30" eb="32">
      <t>シリョウ</t>
    </rPh>
    <rPh sb="35" eb="38">
      <t>ゴウリテキ</t>
    </rPh>
    <rPh sb="39" eb="41">
      <t>サンシュツ</t>
    </rPh>
    <rPh sb="42" eb="43">
      <t>フク</t>
    </rPh>
    <rPh sb="50" eb="52">
      <t>キンガク</t>
    </rPh>
    <rPh sb="53" eb="55">
      <t>カクニン</t>
    </rPh>
    <rPh sb="58" eb="60">
      <t>ヒヨウ</t>
    </rPh>
    <rPh sb="61" eb="63">
      <t>キサイ</t>
    </rPh>
    <phoneticPr fontId="1"/>
  </si>
  <si>
    <t>別紙２</t>
    <rPh sb="0" eb="2">
      <t>ベッシ</t>
    </rPh>
    <phoneticPr fontId="1"/>
  </si>
  <si>
    <t>交付申請額の算出方法の明細</t>
    <rPh sb="0" eb="4">
      <t>コウフシンセイ</t>
    </rPh>
    <rPh sb="4" eb="5">
      <t>ガク</t>
    </rPh>
    <rPh sb="6" eb="8">
      <t>サンシュツ</t>
    </rPh>
    <rPh sb="8" eb="10">
      <t>ホウホウ</t>
    </rPh>
    <rPh sb="11" eb="13">
      <t>メイサイ</t>
    </rPh>
    <phoneticPr fontId="1"/>
  </si>
  <si>
    <t>事業費</t>
    <rPh sb="0" eb="3">
      <t>ジギョウヒ</t>
    </rPh>
    <phoneticPr fontId="1"/>
  </si>
  <si>
    <t>１戸あたり</t>
    <rPh sb="1" eb="2">
      <t>コ</t>
    </rPh>
    <phoneticPr fontId="1"/>
  </si>
  <si>
    <t>総額</t>
    <rPh sb="0" eb="2">
      <t>ソウガク</t>
    </rPh>
    <phoneticPr fontId="1"/>
  </si>
  <si>
    <t>補助対象事業費</t>
    <rPh sb="0" eb="2">
      <t>ホジョ</t>
    </rPh>
    <rPh sb="2" eb="4">
      <t>タイショウ</t>
    </rPh>
    <rPh sb="4" eb="7">
      <t>ジギョウヒ</t>
    </rPh>
    <phoneticPr fontId="1"/>
  </si>
  <si>
    <t>戸</t>
    <rPh sb="0" eb="1">
      <t>コ</t>
    </rPh>
    <phoneticPr fontId="1"/>
  </si>
  <si>
    <t>２．複数の住宅を整備する事業の場合、申請時に確定している一の住宅の事業費等（事業費、補助対象事業費、交付申請額）に整備しようとする戸数</t>
    <rPh sb="2" eb="4">
      <t>フクスウ</t>
    </rPh>
    <rPh sb="5" eb="7">
      <t>ジュウタク</t>
    </rPh>
    <rPh sb="8" eb="10">
      <t>セイビ</t>
    </rPh>
    <rPh sb="12" eb="14">
      <t>ジギョウ</t>
    </rPh>
    <rPh sb="15" eb="17">
      <t>バアイ</t>
    </rPh>
    <rPh sb="18" eb="21">
      <t>シンセイジ</t>
    </rPh>
    <rPh sb="22" eb="24">
      <t>カクテイ</t>
    </rPh>
    <rPh sb="28" eb="29">
      <t>イチ</t>
    </rPh>
    <rPh sb="30" eb="32">
      <t>ジュウタク</t>
    </rPh>
    <rPh sb="33" eb="36">
      <t>ジギョウヒ</t>
    </rPh>
    <rPh sb="36" eb="37">
      <t>トウ</t>
    </rPh>
    <rPh sb="38" eb="41">
      <t>ジギョウヒ</t>
    </rPh>
    <rPh sb="42" eb="44">
      <t>ホジョ</t>
    </rPh>
    <rPh sb="44" eb="46">
      <t>タイショウ</t>
    </rPh>
    <rPh sb="46" eb="49">
      <t>ジギョウヒ</t>
    </rPh>
    <rPh sb="50" eb="54">
      <t>コウフシンセイ</t>
    </rPh>
    <rPh sb="54" eb="55">
      <t>ガク</t>
    </rPh>
    <rPh sb="57" eb="59">
      <t>セイビ</t>
    </rPh>
    <rPh sb="65" eb="67">
      <t>コスウ</t>
    </rPh>
    <phoneticPr fontId="1"/>
  </si>
  <si>
    <t>　　（対象戸数）を乗じて事業費等の総額を算出すること。</t>
    <phoneticPr fontId="1"/>
  </si>
  <si>
    <t>プロジェクト名</t>
    <rPh sb="6" eb="7">
      <t>メイ</t>
    </rPh>
    <phoneticPr fontId="1"/>
  </si>
  <si>
    <t>住宅タイプ名</t>
    <rPh sb="0" eb="2">
      <t>ジュウタク</t>
    </rPh>
    <rPh sb="5" eb="6">
      <t>メイ</t>
    </rPh>
    <phoneticPr fontId="1"/>
  </si>
  <si>
    <t>項目</t>
    <rPh sb="0" eb="2">
      <t>コウモク</t>
    </rPh>
    <phoneticPr fontId="1"/>
  </si>
  <si>
    <t>プロジェクト名</t>
    <rPh sb="6" eb="7">
      <t>メイ</t>
    </rPh>
    <phoneticPr fontId="12"/>
  </si>
  <si>
    <t>&lt;建設工事費に関する標準住宅工事費の算定&gt;（該当する算定方法の□を■で選択してください。）</t>
    <rPh sb="1" eb="3">
      <t>ケンセツ</t>
    </rPh>
    <rPh sb="3" eb="6">
      <t>コウジヒ</t>
    </rPh>
    <rPh sb="7" eb="8">
      <t>カン</t>
    </rPh>
    <rPh sb="10" eb="12">
      <t>ヒョウジュン</t>
    </rPh>
    <rPh sb="12" eb="14">
      <t>ジュウタク</t>
    </rPh>
    <rPh sb="14" eb="17">
      <t>コウジヒ</t>
    </rPh>
    <rPh sb="18" eb="20">
      <t>サンテイ</t>
    </rPh>
    <rPh sb="22" eb="24">
      <t>ガイトウ</t>
    </rPh>
    <rPh sb="26" eb="28">
      <t>サンテイ</t>
    </rPh>
    <rPh sb="28" eb="30">
      <t>ホウホウ</t>
    </rPh>
    <rPh sb="35" eb="37">
      <t>センタク</t>
    </rPh>
    <phoneticPr fontId="1"/>
  </si>
  <si>
    <t>住宅のタイプ</t>
    <rPh sb="0" eb="2">
      <t>ジュウタク</t>
    </rPh>
    <phoneticPr fontId="1"/>
  </si>
  <si>
    <t>建物の名称</t>
    <rPh sb="0" eb="2">
      <t>タテモノ</t>
    </rPh>
    <rPh sb="3" eb="5">
      <t>メイショウ</t>
    </rPh>
    <phoneticPr fontId="1"/>
  </si>
  <si>
    <t>補助対象工事費</t>
    <rPh sb="0" eb="2">
      <t>ホジョ</t>
    </rPh>
    <rPh sb="2" eb="4">
      <t>タイショウ</t>
    </rPh>
    <rPh sb="4" eb="7">
      <t>コウジヒ</t>
    </rPh>
    <phoneticPr fontId="1"/>
  </si>
  <si>
    <t>対象住宅工事費（Ｂ）</t>
    <rPh sb="0" eb="2">
      <t>タイショウ</t>
    </rPh>
    <rPh sb="2" eb="4">
      <t>ジュウタク</t>
    </rPh>
    <rPh sb="4" eb="7">
      <t>コウジヒ</t>
    </rPh>
    <phoneticPr fontId="1"/>
  </si>
  <si>
    <t>標準住宅工事費（Ｃ）</t>
    <rPh sb="0" eb="2">
      <t>ヒョウジュン</t>
    </rPh>
    <rPh sb="2" eb="4">
      <t>ジュウタク</t>
    </rPh>
    <rPh sb="4" eb="7">
      <t>コウジヒ</t>
    </rPh>
    <phoneticPr fontId="1"/>
  </si>
  <si>
    <t>根拠資料の項目名</t>
    <rPh sb="0" eb="2">
      <t>コンキョ</t>
    </rPh>
    <rPh sb="2" eb="4">
      <t>シリョウ</t>
    </rPh>
    <rPh sb="5" eb="7">
      <t>コウモク</t>
    </rPh>
    <rPh sb="7" eb="8">
      <t>メイ</t>
    </rPh>
    <phoneticPr fontId="1"/>
  </si>
  <si>
    <t>Ｄ＝Ｂ－Ｃ</t>
    <phoneticPr fontId="1"/>
  </si>
  <si>
    <t>（１戸当たりの上限額：</t>
    <rPh sb="7" eb="9">
      <t>ジョウゲン</t>
    </rPh>
    <phoneticPr fontId="1"/>
  </si>
  <si>
    <t>千円）</t>
    <rPh sb="0" eb="2">
      <t>センエン</t>
    </rPh>
    <phoneticPr fontId="1"/>
  </si>
  <si>
    <t>単位：千円</t>
    <rPh sb="0" eb="2">
      <t>タンイ</t>
    </rPh>
    <rPh sb="3" eb="5">
      <t>センエン</t>
    </rPh>
    <phoneticPr fontId="1"/>
  </si>
  <si>
    <t>掛かり増し費用（Ｄ）</t>
    <rPh sb="0" eb="1">
      <t>カ</t>
    </rPh>
    <rPh sb="3" eb="4">
      <t>マ</t>
    </rPh>
    <rPh sb="5" eb="7">
      <t>ヒヨウ</t>
    </rPh>
    <phoneticPr fontId="1"/>
  </si>
  <si>
    <t>（Ａ＋Ｄ）×Ｅ</t>
    <phoneticPr fontId="1"/>
  </si>
  <si>
    <t>(注１) 交付申請の際は、モデルプランの住宅タイプごとに作成すること。</t>
    <rPh sb="5" eb="7">
      <t>コウフ</t>
    </rPh>
    <rPh sb="7" eb="9">
      <t>シンセイ</t>
    </rPh>
    <rPh sb="10" eb="11">
      <t>サイ</t>
    </rPh>
    <rPh sb="20" eb="22">
      <t>ジュウタク</t>
    </rPh>
    <rPh sb="28" eb="30">
      <t>サクセイ</t>
    </rPh>
    <phoneticPr fontId="1"/>
  </si>
  <si>
    <t>申請者が根拠をもって標準住宅工事費を算定（算定根拠を別途添付すること）</t>
    <rPh sb="0" eb="3">
      <t>シンセイシャ</t>
    </rPh>
    <rPh sb="4" eb="6">
      <t>コンキョ</t>
    </rPh>
    <rPh sb="10" eb="12">
      <t>ヒョウジュン</t>
    </rPh>
    <rPh sb="12" eb="14">
      <t>ジュウタク</t>
    </rPh>
    <rPh sb="14" eb="17">
      <t>コウジヒ</t>
    </rPh>
    <rPh sb="18" eb="20">
      <t>サンテイ</t>
    </rPh>
    <rPh sb="21" eb="23">
      <t>サンテイ</t>
    </rPh>
    <rPh sb="23" eb="25">
      <t>コンキョ</t>
    </rPh>
    <rPh sb="26" eb="28">
      <t>ベット</t>
    </rPh>
    <rPh sb="28" eb="30">
      <t>テンプ</t>
    </rPh>
    <phoneticPr fontId="1"/>
  </si>
  <si>
    <t>調査設計計画費金額（Ａ）</t>
    <rPh sb="0" eb="2">
      <t>チョウサ</t>
    </rPh>
    <rPh sb="2" eb="4">
      <t>セッケイ</t>
    </rPh>
    <rPh sb="4" eb="6">
      <t>ケイカク</t>
    </rPh>
    <rPh sb="6" eb="7">
      <t>ヒ</t>
    </rPh>
    <rPh sb="7" eb="9">
      <t>キンガク</t>
    </rPh>
    <phoneticPr fontId="1"/>
  </si>
  <si>
    <t>前回申請額</t>
    <rPh sb="0" eb="2">
      <t>ゼンカイ</t>
    </rPh>
    <rPh sb="2" eb="5">
      <t>シンセイガク</t>
    </rPh>
    <phoneticPr fontId="1"/>
  </si>
  <si>
    <t>今回申請額又は実績報告額</t>
    <rPh sb="0" eb="2">
      <t>コンカイ</t>
    </rPh>
    <rPh sb="2" eb="5">
      <t>シンセイガク</t>
    </rPh>
    <rPh sb="5" eb="6">
      <t>マタ</t>
    </rPh>
    <rPh sb="7" eb="9">
      <t>ジッセキ</t>
    </rPh>
    <rPh sb="9" eb="11">
      <t>ホウコク</t>
    </rPh>
    <rPh sb="11" eb="12">
      <t>ガク</t>
    </rPh>
    <phoneticPr fontId="1"/>
  </si>
  <si>
    <t>(注２) 交付変更承認申請の場合は、前回申請額等を上段に（　　）書で記載すること。</t>
    <rPh sb="1" eb="2">
      <t>チュウ</t>
    </rPh>
    <phoneticPr fontId="1"/>
  </si>
  <si>
    <t>(注３) 記載する金額は、補助率を乗ずる前の補助対象額とすること。</t>
    <phoneticPr fontId="12"/>
  </si>
  <si>
    <t>(注４) 消費税の額を除いた額で記載すること。</t>
    <phoneticPr fontId="12"/>
  </si>
  <si>
    <t>(注５) 表中の金額は千円未満を切り捨てとして算定し、千円単位として記入すること。</t>
    <rPh sb="5" eb="7">
      <t>ヒョウチュウ</t>
    </rPh>
    <rPh sb="8" eb="10">
      <t>キンガク</t>
    </rPh>
    <rPh sb="11" eb="13">
      <t>センエン</t>
    </rPh>
    <rPh sb="13" eb="15">
      <t>ミマン</t>
    </rPh>
    <rPh sb="16" eb="17">
      <t>キ</t>
    </rPh>
    <rPh sb="18" eb="19">
      <t>ス</t>
    </rPh>
    <rPh sb="23" eb="25">
      <t>サンテイ</t>
    </rPh>
    <rPh sb="27" eb="29">
      <t>センエン</t>
    </rPh>
    <rPh sb="29" eb="31">
      <t>タンイ</t>
    </rPh>
    <rPh sb="34" eb="36">
      <t>キニュウ</t>
    </rPh>
    <phoneticPr fontId="12"/>
  </si>
  <si>
    <t>(注６) １戸当たりの補助額は50万円～125万円を限度とすること。</t>
    <rPh sb="6" eb="7">
      <t>コ</t>
    </rPh>
    <rPh sb="7" eb="8">
      <t>ア</t>
    </rPh>
    <rPh sb="11" eb="14">
      <t>ホジョガク</t>
    </rPh>
    <rPh sb="17" eb="19">
      <t>マンエン</t>
    </rPh>
    <rPh sb="23" eb="25">
      <t>マンエン</t>
    </rPh>
    <rPh sb="26" eb="28">
      <t>ゲンド</t>
    </rPh>
    <phoneticPr fontId="12"/>
  </si>
  <si>
    <t>１戸当たりの補助額
（Ａ＋Ｄ）×Ｅ　又は　1,250千円　の低い額</t>
    <phoneticPr fontId="1"/>
  </si>
  <si>
    <t>備考</t>
    <rPh sb="0" eb="2">
      <t>ビコウ</t>
    </rPh>
    <phoneticPr fontId="12"/>
  </si>
  <si>
    <t>事業進捗予定表</t>
    <rPh sb="0" eb="2">
      <t>ジギョウ</t>
    </rPh>
    <rPh sb="2" eb="4">
      <t>シンチョク</t>
    </rPh>
    <rPh sb="4" eb="6">
      <t>ヨテイ</t>
    </rPh>
    <rPh sb="6" eb="7">
      <t>ヒョウ</t>
    </rPh>
    <phoneticPr fontId="12"/>
  </si>
  <si>
    <t>№</t>
    <phoneticPr fontId="12"/>
  </si>
  <si>
    <t>交付
決定日</t>
    <rPh sb="0" eb="2">
      <t>コウフ</t>
    </rPh>
    <rPh sb="3" eb="5">
      <t>ケッテイ</t>
    </rPh>
    <rPh sb="5" eb="6">
      <t>ヒ</t>
    </rPh>
    <phoneticPr fontId="12"/>
  </si>
  <si>
    <t>事業区分</t>
    <rPh sb="0" eb="2">
      <t>ジギョウ</t>
    </rPh>
    <rPh sb="2" eb="4">
      <t>クブン</t>
    </rPh>
    <phoneticPr fontId="12"/>
  </si>
  <si>
    <t>年度計画</t>
    <rPh sb="0" eb="2">
      <t>ネンド</t>
    </rPh>
    <rPh sb="2" eb="4">
      <t>ケイカク</t>
    </rPh>
    <phoneticPr fontId="12"/>
  </si>
  <si>
    <t>全体計画</t>
    <rPh sb="0" eb="2">
      <t>ゼンタイ</t>
    </rPh>
    <rPh sb="2" eb="4">
      <t>ケイカク</t>
    </rPh>
    <phoneticPr fontId="12"/>
  </si>
  <si>
    <t>事業費</t>
    <rPh sb="0" eb="3">
      <t>ジギョウヒ</t>
    </rPh>
    <phoneticPr fontId="12"/>
  </si>
  <si>
    <t>補助対象事業費</t>
    <rPh sb="0" eb="2">
      <t>ホジョ</t>
    </rPh>
    <rPh sb="2" eb="4">
      <t>タイショウ</t>
    </rPh>
    <rPh sb="4" eb="7">
      <t>ジギョウヒ</t>
    </rPh>
    <phoneticPr fontId="12"/>
  </si>
  <si>
    <t>補助額（国費）</t>
    <rPh sb="0" eb="2">
      <t>ホジョ</t>
    </rPh>
    <rPh sb="2" eb="3">
      <t>ガク</t>
    </rPh>
    <rPh sb="4" eb="6">
      <t>コクヒ</t>
    </rPh>
    <phoneticPr fontId="12"/>
  </si>
  <si>
    <t>建設工事費</t>
    <rPh sb="0" eb="2">
      <t>ケンセツ</t>
    </rPh>
    <rPh sb="2" eb="4">
      <t>コウジ</t>
    </rPh>
    <rPh sb="4" eb="5">
      <t>ヒ</t>
    </rPh>
    <phoneticPr fontId="12"/>
  </si>
  <si>
    <t>合　計</t>
    <rPh sb="0" eb="1">
      <t>ゴウ</t>
    </rPh>
    <rPh sb="2" eb="3">
      <t>ケイ</t>
    </rPh>
    <phoneticPr fontId="12"/>
  </si>
  <si>
    <t>採択額（国費）</t>
    <rPh sb="0" eb="2">
      <t>サイタク</t>
    </rPh>
    <rPh sb="2" eb="3">
      <t>ガク</t>
    </rPh>
    <rPh sb="4" eb="6">
      <t>コクヒ</t>
    </rPh>
    <phoneticPr fontId="12"/>
  </si>
  <si>
    <t>注）</t>
    <rPh sb="0" eb="1">
      <t>チュウ</t>
    </rPh>
    <phoneticPr fontId="12"/>
  </si>
  <si>
    <t>１．各年度とも事業費は３月末までの出来高に基づいて記載してください。</t>
    <rPh sb="2" eb="5">
      <t>カクネンド</t>
    </rPh>
    <rPh sb="7" eb="10">
      <t>ジギョウヒ</t>
    </rPh>
    <rPh sb="12" eb="13">
      <t>ツキ</t>
    </rPh>
    <rPh sb="13" eb="14">
      <t>スエ</t>
    </rPh>
    <rPh sb="17" eb="20">
      <t>デキダカ</t>
    </rPh>
    <rPh sb="21" eb="22">
      <t>モト</t>
    </rPh>
    <rPh sb="25" eb="27">
      <t>キサイ</t>
    </rPh>
    <phoneticPr fontId="12"/>
  </si>
  <si>
    <t>　　補助対象事業費および補助額は交付申請する予定の年度の欄に記載してください。</t>
    <rPh sb="2" eb="6">
      <t>ホジョタイショウ</t>
    </rPh>
    <rPh sb="6" eb="9">
      <t>ジギョウヒ</t>
    </rPh>
    <rPh sb="12" eb="15">
      <t>ホジョガク</t>
    </rPh>
    <rPh sb="16" eb="18">
      <t>コウフ</t>
    </rPh>
    <rPh sb="18" eb="20">
      <t>シンセイ</t>
    </rPh>
    <rPh sb="22" eb="24">
      <t>ヨテイ</t>
    </rPh>
    <rPh sb="25" eb="27">
      <t>ネンド</t>
    </rPh>
    <rPh sb="28" eb="29">
      <t>ラン</t>
    </rPh>
    <rPh sb="30" eb="32">
      <t>キサイ</t>
    </rPh>
    <phoneticPr fontId="12"/>
  </si>
  <si>
    <t>２．各項目の補助額（国費）については補助対象事業費の1/2の金額を記載してください（千円未満は切り捨て）。</t>
    <rPh sb="2" eb="5">
      <t>カクコウモク</t>
    </rPh>
    <rPh sb="6" eb="8">
      <t>ホジョ</t>
    </rPh>
    <rPh sb="8" eb="9">
      <t>ガク</t>
    </rPh>
    <rPh sb="10" eb="12">
      <t>コクヒ</t>
    </rPh>
    <rPh sb="18" eb="20">
      <t>ホジョ</t>
    </rPh>
    <rPh sb="20" eb="22">
      <t>タイショウ</t>
    </rPh>
    <rPh sb="22" eb="25">
      <t>ジギョウヒ</t>
    </rPh>
    <rPh sb="30" eb="32">
      <t>キンガク</t>
    </rPh>
    <rPh sb="33" eb="35">
      <t>キサイ</t>
    </rPh>
    <rPh sb="42" eb="44">
      <t>センエン</t>
    </rPh>
    <rPh sb="44" eb="45">
      <t>ミ</t>
    </rPh>
    <rPh sb="45" eb="46">
      <t>マン</t>
    </rPh>
    <rPh sb="47" eb="48">
      <t>キ</t>
    </rPh>
    <rPh sb="49" eb="50">
      <t>ス</t>
    </rPh>
    <phoneticPr fontId="12"/>
  </si>
  <si>
    <t>　　なお、全体計画の合計補助額は採択額（国費）以内でなければなりません。</t>
    <phoneticPr fontId="12"/>
  </si>
  <si>
    <t>（単位：千円）</t>
    <phoneticPr fontId="1"/>
  </si>
  <si>
    <t>年度別事業計画内訳書</t>
    <phoneticPr fontId="1"/>
  </si>
  <si>
    <t>３．額が確定していない場合は、現時点での見通しで記載してください。</t>
    <rPh sb="2" eb="3">
      <t>ガク</t>
    </rPh>
    <rPh sb="4" eb="6">
      <t>カクテイ</t>
    </rPh>
    <rPh sb="11" eb="13">
      <t>バアイ</t>
    </rPh>
    <rPh sb="15" eb="18">
      <t>ゲンジテン</t>
    </rPh>
    <rPh sb="20" eb="22">
      <t>ミトオ</t>
    </rPh>
    <rPh sb="24" eb="26">
      <t>キサイ</t>
    </rPh>
    <phoneticPr fontId="12"/>
  </si>
  <si>
    <t>４．採択額（国費）の欄には、採択通知書に記載されている額を記載してください。</t>
    <rPh sb="2" eb="4">
      <t>サイタク</t>
    </rPh>
    <rPh sb="4" eb="5">
      <t>ガク</t>
    </rPh>
    <rPh sb="6" eb="8">
      <t>コクヒ</t>
    </rPh>
    <rPh sb="10" eb="11">
      <t>ラン</t>
    </rPh>
    <rPh sb="14" eb="16">
      <t>サイタク</t>
    </rPh>
    <rPh sb="16" eb="19">
      <t>ツウチショ</t>
    </rPh>
    <rPh sb="20" eb="22">
      <t>キサイ</t>
    </rPh>
    <rPh sb="27" eb="28">
      <t>ガク</t>
    </rPh>
    <rPh sb="29" eb="31">
      <t>キサイ</t>
    </rPh>
    <phoneticPr fontId="12"/>
  </si>
  <si>
    <t xml:space="preserve">補助事業の最終年度 </t>
    <rPh sb="0" eb="2">
      <t>ホジョ</t>
    </rPh>
    <rPh sb="2" eb="4">
      <t>ジギョウ</t>
    </rPh>
    <rPh sb="5" eb="7">
      <t>サイシュウ</t>
    </rPh>
    <rPh sb="7" eb="9">
      <t>ネンド</t>
    </rPh>
    <phoneticPr fontId="12"/>
  </si>
  <si>
    <t>調査設計計画費</t>
    <rPh sb="0" eb="2">
      <t>チョウサ</t>
    </rPh>
    <rPh sb="2" eb="4">
      <t>セッケイ</t>
    </rPh>
    <rPh sb="4" eb="6">
      <t>ケイカク</t>
    </rPh>
    <rPh sb="6" eb="7">
      <t>ヒ</t>
    </rPh>
    <phoneticPr fontId="12"/>
  </si>
  <si>
    <t>４．事業費の積算内訳が分かる資料を添付すること。（補助対象外の費目については、分かりやすく記載すること。）</t>
    <rPh sb="2" eb="5">
      <t>ジギョウヒ</t>
    </rPh>
    <rPh sb="6" eb="8">
      <t>セキサン</t>
    </rPh>
    <rPh sb="8" eb="10">
      <t>ウチワケ</t>
    </rPh>
    <rPh sb="11" eb="12">
      <t>ワ</t>
    </rPh>
    <rPh sb="14" eb="16">
      <t>シリョウ</t>
    </rPh>
    <rPh sb="17" eb="19">
      <t>テンプ</t>
    </rPh>
    <rPh sb="25" eb="27">
      <t>ホジョ</t>
    </rPh>
    <rPh sb="27" eb="29">
      <t>タイショウ</t>
    </rPh>
    <rPh sb="29" eb="30">
      <t>ソト</t>
    </rPh>
    <rPh sb="31" eb="33">
      <t>ヒモク</t>
    </rPh>
    <rPh sb="39" eb="40">
      <t>ワ</t>
    </rPh>
    <rPh sb="45" eb="47">
      <t>キサイ</t>
    </rPh>
    <phoneticPr fontId="1"/>
  </si>
  <si>
    <t>５．補助対象事業費の内訳（参考様式）を添付すること。</t>
    <rPh sb="2" eb="4">
      <t>ホジョ</t>
    </rPh>
    <rPh sb="4" eb="6">
      <t>タイショウ</t>
    </rPh>
    <rPh sb="6" eb="9">
      <t>ジギョウヒ</t>
    </rPh>
    <rPh sb="10" eb="12">
      <t>ウチワケ</t>
    </rPh>
    <rPh sb="13" eb="15">
      <t>サンコウ</t>
    </rPh>
    <rPh sb="15" eb="17">
      <t>ヨウシキ</t>
    </rPh>
    <rPh sb="19" eb="21">
      <t>テンプ</t>
    </rPh>
    <phoneticPr fontId="1"/>
  </si>
  <si>
    <t>１.調査設計計画費</t>
    <rPh sb="2" eb="4">
      <t>チョウサ</t>
    </rPh>
    <rPh sb="4" eb="6">
      <t>セッケイ</t>
    </rPh>
    <rPh sb="6" eb="8">
      <t>ケイカク</t>
    </rPh>
    <rPh sb="8" eb="9">
      <t>ヒ</t>
    </rPh>
    <phoneticPr fontId="1"/>
  </si>
  <si>
    <t>２.建設工事費</t>
    <rPh sb="2" eb="4">
      <t>ケンセツ</t>
    </rPh>
    <rPh sb="4" eb="7">
      <t>コウジヒ</t>
    </rPh>
    <phoneticPr fontId="1"/>
  </si>
  <si>
    <t>時期</t>
    <rPh sb="0" eb="2">
      <t>ジキ</t>
    </rPh>
    <phoneticPr fontId="1"/>
  </si>
  <si>
    <t>補助対象事業費の内訳</t>
    <rPh sb="0" eb="2">
      <t>ホジョ</t>
    </rPh>
    <rPh sb="2" eb="4">
      <t>タイショウ</t>
    </rPh>
    <rPh sb="4" eb="7">
      <t>ジギョウヒ</t>
    </rPh>
    <rPh sb="8" eb="10">
      <t>ウチワケ</t>
    </rPh>
    <phoneticPr fontId="12"/>
  </si>
  <si>
    <t>補助率（Ｅ）1/2</t>
    <rPh sb="0" eb="3">
      <t>ホジョリツ</t>
    </rPh>
    <phoneticPr fontId="1"/>
  </si>
  <si>
    <t>建設工事費補助対象事業費</t>
    <rPh sb="0" eb="2">
      <t>ケンセツ</t>
    </rPh>
    <rPh sb="2" eb="4">
      <t>コウジ</t>
    </rPh>
    <rPh sb="4" eb="5">
      <t>ヒ</t>
    </rPh>
    <rPh sb="5" eb="7">
      <t>ホジョ</t>
    </rPh>
    <rPh sb="7" eb="9">
      <t>タイショウ</t>
    </rPh>
    <rPh sb="9" eb="12">
      <t>ジギョウヒ</t>
    </rPh>
    <phoneticPr fontId="1"/>
  </si>
  <si>
    <t>調査設計計画費補助対象事業費</t>
    <rPh sb="0" eb="2">
      <t>チョウサ</t>
    </rPh>
    <rPh sb="2" eb="4">
      <t>セッケイ</t>
    </rPh>
    <rPh sb="4" eb="6">
      <t>ケイカク</t>
    </rPh>
    <rPh sb="6" eb="7">
      <t>ヒ</t>
    </rPh>
    <rPh sb="7" eb="9">
      <t>ホジョ</t>
    </rPh>
    <rPh sb="9" eb="11">
      <t>タイショウ</t>
    </rPh>
    <rPh sb="11" eb="14">
      <t>ジギョウヒ</t>
    </rPh>
    <phoneticPr fontId="1"/>
  </si>
  <si>
    <t>（D）</t>
    <phoneticPr fontId="1"/>
  </si>
  <si>
    <t>（Ａ）</t>
    <phoneticPr fontId="1"/>
  </si>
  <si>
    <t>令和３年度</t>
    <rPh sb="0" eb="2">
      <t>レイワ</t>
    </rPh>
    <rPh sb="3" eb="5">
      <t>ネンド</t>
    </rPh>
    <phoneticPr fontId="12"/>
  </si>
  <si>
    <t>(注3) 交付変更承認申請の場合は、前回記載戸数を（　　）書で記載すること。</t>
    <phoneticPr fontId="1"/>
  </si>
  <si>
    <t>(注1) 今年度の交付申請戸数について、各時期の進捗予定戸数を記載すること。</t>
    <rPh sb="5" eb="8">
      <t>コンネンド</t>
    </rPh>
    <rPh sb="9" eb="11">
      <t>コウフ</t>
    </rPh>
    <rPh sb="11" eb="13">
      <t>シンセイ</t>
    </rPh>
    <rPh sb="13" eb="15">
      <t>コスウ</t>
    </rPh>
    <rPh sb="20" eb="21">
      <t>カク</t>
    </rPh>
    <rPh sb="21" eb="23">
      <t>ジキ</t>
    </rPh>
    <rPh sb="24" eb="26">
      <t>シンチョク</t>
    </rPh>
    <rPh sb="26" eb="28">
      <t>ヨテイ</t>
    </rPh>
    <rPh sb="28" eb="30">
      <t>コスウ</t>
    </rPh>
    <rPh sb="31" eb="33">
      <t>キサイ</t>
    </rPh>
    <phoneticPr fontId="1"/>
  </si>
  <si>
    <t>(注2) 時期については、事業計画にあわせ適宜変更の上、記載すること。</t>
    <rPh sb="5" eb="7">
      <t>ジキ</t>
    </rPh>
    <rPh sb="13" eb="15">
      <t>ジギョウ</t>
    </rPh>
    <rPh sb="15" eb="17">
      <t>ケイカク</t>
    </rPh>
    <rPh sb="21" eb="23">
      <t>テキギ</t>
    </rPh>
    <rPh sb="23" eb="25">
      <t>ヘンコウ</t>
    </rPh>
    <rPh sb="26" eb="27">
      <t>ウエ</t>
    </rPh>
    <phoneticPr fontId="1"/>
  </si>
  <si>
    <t>戸</t>
    <rPh sb="0" eb="1">
      <t>コ</t>
    </rPh>
    <phoneticPr fontId="1"/>
  </si>
  <si>
    <t>完了予定戸数</t>
    <rPh sb="0" eb="2">
      <t>カンリョウ</t>
    </rPh>
    <rPh sb="2" eb="4">
      <t>ヨテイ</t>
    </rPh>
    <rPh sb="4" eb="6">
      <t>コスウ</t>
    </rPh>
    <phoneticPr fontId="1"/>
  </si>
  <si>
    <t>契約予定戸数</t>
    <rPh sb="0" eb="2">
      <t>ケイヤク</t>
    </rPh>
    <rPh sb="2" eb="4">
      <t>ヨテイ</t>
    </rPh>
    <rPh sb="4" eb="6">
      <t>コスウ</t>
    </rPh>
    <phoneticPr fontId="1"/>
  </si>
  <si>
    <t>着工予定戸数</t>
    <rPh sb="0" eb="2">
      <t>チャッコウ</t>
    </rPh>
    <rPh sb="2" eb="4">
      <t>ヨテイ</t>
    </rPh>
    <rPh sb="4" eb="6">
      <t>コスウ</t>
    </rPh>
    <phoneticPr fontId="1"/>
  </si>
  <si>
    <t>対象予定戸数</t>
    <rPh sb="0" eb="2">
      <t>タイショウ</t>
    </rPh>
    <rPh sb="2" eb="4">
      <t>ヨテイ</t>
    </rPh>
    <rPh sb="4" eb="6">
      <t>コスウ</t>
    </rPh>
    <phoneticPr fontId="1"/>
  </si>
  <si>
    <r>
      <rPr>
        <sz val="24"/>
        <color theme="0"/>
        <rFont val="ＭＳ 明朝"/>
        <family val="1"/>
        <charset val="128"/>
      </rPr>
      <t>(注●)</t>
    </r>
    <r>
      <rPr>
        <sz val="24"/>
        <rFont val="ＭＳ 明朝"/>
        <family val="1"/>
        <charset val="128"/>
      </rPr>
      <t xml:space="preserve"> 実績報告の場合は、直近の申請額等を上段に（　　）書で記載すること。</t>
    </r>
    <rPh sb="1" eb="2">
      <t>チュウ</t>
    </rPh>
    <rPh sb="5" eb="7">
      <t>ジッセキ</t>
    </rPh>
    <rPh sb="7" eb="9">
      <t>ホウコク</t>
    </rPh>
    <rPh sb="14" eb="16">
      <t>チョッキン</t>
    </rPh>
    <phoneticPr fontId="1"/>
  </si>
  <si>
    <r>
      <t xml:space="preserve">(注７) </t>
    </r>
    <r>
      <rPr>
        <sz val="24"/>
        <color rgb="FFFF0000"/>
        <rFont val="ＭＳ 明朝"/>
        <family val="1"/>
        <charset val="128"/>
      </rPr>
      <t>証拠書類（契約書、見積書、領収書等（当該資料による合理的な算出を含む））により、金額が確認できる費用を記載すること。</t>
    </r>
    <rPh sb="5" eb="7">
      <t>ショウコ</t>
    </rPh>
    <phoneticPr fontId="1"/>
  </si>
  <si>
    <r>
      <rPr>
        <sz val="24"/>
        <color theme="0"/>
        <rFont val="ＭＳ 明朝"/>
        <family val="1"/>
        <charset val="128"/>
      </rPr>
      <t>(注８)</t>
    </r>
    <r>
      <rPr>
        <sz val="24"/>
        <color rgb="FFFF0000"/>
        <rFont val="ＭＳ 明朝"/>
        <family val="1"/>
        <charset val="128"/>
      </rPr>
      <t xml:space="preserve"> 実績報告の場合は、上記書類に加えて確認済証及び完了検査済証の写しも添付すること。</t>
    </r>
    <rPh sb="5" eb="7">
      <t>ジッセキ</t>
    </rPh>
    <rPh sb="7" eb="9">
      <t>ホウコク</t>
    </rPh>
    <rPh sb="10" eb="12">
      <t>バアイ</t>
    </rPh>
    <rPh sb="14" eb="16">
      <t>ジョウキ</t>
    </rPh>
    <rPh sb="16" eb="18">
      <t>ショルイ</t>
    </rPh>
    <rPh sb="19" eb="20">
      <t>クワ</t>
    </rPh>
    <rPh sb="22" eb="24">
      <t>カクニン</t>
    </rPh>
    <rPh sb="24" eb="25">
      <t>ス</t>
    </rPh>
    <rPh sb="26" eb="27">
      <t>オヨ</t>
    </rPh>
    <rPh sb="28" eb="30">
      <t>カンリョウ</t>
    </rPh>
    <rPh sb="30" eb="32">
      <t>ケンサ</t>
    </rPh>
    <rPh sb="32" eb="33">
      <t>スミ</t>
    </rPh>
    <rPh sb="33" eb="34">
      <t>ショウ</t>
    </rPh>
    <rPh sb="35" eb="36">
      <t>ウツ</t>
    </rPh>
    <rPh sb="38" eb="40">
      <t>テンプ</t>
    </rPh>
    <phoneticPr fontId="1"/>
  </si>
  <si>
    <r>
      <t>標準単価に基づいて標準住宅工事費を算定（標準単価15千円/m</t>
    </r>
    <r>
      <rPr>
        <vertAlign val="superscript"/>
        <sz val="24"/>
        <color theme="1"/>
        <rFont val="ＭＳ 明朝"/>
        <family val="1"/>
        <charset val="128"/>
      </rPr>
      <t>2</t>
    </r>
    <r>
      <rPr>
        <sz val="24"/>
        <color theme="1"/>
        <rFont val="ＭＳ 明朝"/>
        <family val="1"/>
        <charset val="128"/>
      </rPr>
      <t>×対象住宅の床面積）</t>
    </r>
    <rPh sb="0" eb="2">
      <t>ヒョウジュン</t>
    </rPh>
    <rPh sb="2" eb="4">
      <t>タンカ</t>
    </rPh>
    <rPh sb="5" eb="6">
      <t>モト</t>
    </rPh>
    <rPh sb="9" eb="11">
      <t>ヒョウジュン</t>
    </rPh>
    <rPh sb="11" eb="13">
      <t>ジュウタク</t>
    </rPh>
    <rPh sb="13" eb="16">
      <t>コウジヒ</t>
    </rPh>
    <rPh sb="17" eb="19">
      <t>サンテイ</t>
    </rPh>
    <rPh sb="20" eb="22">
      <t>ヒョウジュン</t>
    </rPh>
    <rPh sb="22" eb="24">
      <t>タンカ</t>
    </rPh>
    <rPh sb="26" eb="28">
      <t>センエン</t>
    </rPh>
    <rPh sb="32" eb="36">
      <t>タイショウジュウタク</t>
    </rPh>
    <rPh sb="37" eb="40">
      <t>ユカメンセキ</t>
    </rPh>
    <phoneticPr fontId="1"/>
  </si>
  <si>
    <r>
      <t>延べ面積 [m</t>
    </r>
    <r>
      <rPr>
        <vertAlign val="superscript"/>
        <sz val="24"/>
        <color theme="1"/>
        <rFont val="ＭＳ 明朝"/>
        <family val="1"/>
        <charset val="128"/>
      </rPr>
      <t>2</t>
    </r>
    <r>
      <rPr>
        <sz val="24"/>
        <color theme="1"/>
        <rFont val="ＭＳ 明朝"/>
        <family val="1"/>
        <charset val="128"/>
      </rPr>
      <t>]</t>
    </r>
    <rPh sb="0" eb="1">
      <t>ノ</t>
    </rPh>
    <rPh sb="2" eb="4">
      <t>メンセキ</t>
    </rPh>
    <phoneticPr fontId="1"/>
  </si>
  <si>
    <t>令和４年度</t>
    <rPh sb="0" eb="2">
      <t>レイワ</t>
    </rPh>
    <rPh sb="3" eb="5">
      <t>ネンド</t>
    </rPh>
    <phoneticPr fontId="12"/>
  </si>
  <si>
    <t>住戸毎の個別明細（別紙２の添付資料）</t>
    <rPh sb="0" eb="1">
      <t>ジュウ</t>
    </rPh>
    <rPh sb="1" eb="2">
      <t>ト</t>
    </rPh>
    <rPh sb="2" eb="3">
      <t>ゴト</t>
    </rPh>
    <rPh sb="4" eb="6">
      <t>コベツ</t>
    </rPh>
    <rPh sb="6" eb="8">
      <t>メイサイ</t>
    </rPh>
    <rPh sb="9" eb="11">
      <t>ベッシ</t>
    </rPh>
    <rPh sb="13" eb="15">
      <t>テンプ</t>
    </rPh>
    <rPh sb="15" eb="17">
      <t>シリョウ</t>
    </rPh>
    <phoneticPr fontId="12"/>
  </si>
  <si>
    <t>単位：千円</t>
    <rPh sb="0" eb="2">
      <t>タンイ</t>
    </rPh>
    <rPh sb="3" eb="5">
      <t>センエン</t>
    </rPh>
    <phoneticPr fontId="12"/>
  </si>
  <si>
    <t>住宅の名称</t>
    <rPh sb="0" eb="2">
      <t>ジュウタク</t>
    </rPh>
    <rPh sb="3" eb="5">
      <t>メイショウ</t>
    </rPh>
    <phoneticPr fontId="12"/>
  </si>
  <si>
    <t xml:space="preserve">事業費
</t>
    <rPh sb="0" eb="3">
      <t>ジギョウヒ</t>
    </rPh>
    <phoneticPr fontId="12"/>
  </si>
  <si>
    <t>住戸毎の完了予定一覧表</t>
    <rPh sb="0" eb="1">
      <t>ジュウ</t>
    </rPh>
    <rPh sb="1" eb="2">
      <t>ト</t>
    </rPh>
    <rPh sb="2" eb="3">
      <t>ゴト</t>
    </rPh>
    <rPh sb="4" eb="6">
      <t>カンリョウ</t>
    </rPh>
    <rPh sb="6" eb="8">
      <t>ヨテイ</t>
    </rPh>
    <rPh sb="8" eb="10">
      <t>イチラン</t>
    </rPh>
    <rPh sb="10" eb="11">
      <t>ヒョウ</t>
    </rPh>
    <phoneticPr fontId="12"/>
  </si>
  <si>
    <t>No</t>
    <phoneticPr fontId="12"/>
  </si>
  <si>
    <t>階数</t>
    <rPh sb="0" eb="2">
      <t>カイスウ</t>
    </rPh>
    <phoneticPr fontId="12"/>
  </si>
  <si>
    <t>延べ面積（㎡）</t>
    <rPh sb="0" eb="1">
      <t>ノ</t>
    </rPh>
    <rPh sb="2" eb="4">
      <t>メンセキ</t>
    </rPh>
    <phoneticPr fontId="12"/>
  </si>
  <si>
    <t>着工予定日</t>
    <rPh sb="0" eb="2">
      <t>チャッコウ</t>
    </rPh>
    <rPh sb="2" eb="5">
      <t>ヨテイビ</t>
    </rPh>
    <phoneticPr fontId="12"/>
  </si>
  <si>
    <t>竣工予定日</t>
    <rPh sb="0" eb="2">
      <t>シュンコウ</t>
    </rPh>
    <rPh sb="2" eb="5">
      <t>ヨテイビ</t>
    </rPh>
    <phoneticPr fontId="12"/>
  </si>
  <si>
    <t>住宅タイプ名</t>
    <rPh sb="0" eb="2">
      <t>ジュウタク</t>
    </rPh>
    <rPh sb="5" eb="6">
      <t>メイ</t>
    </rPh>
    <phoneticPr fontId="12"/>
  </si>
  <si>
    <t>補助対象
事業費</t>
    <rPh sb="0" eb="2">
      <t>ホジョ</t>
    </rPh>
    <rPh sb="2" eb="4">
      <t>タイショウ</t>
    </rPh>
    <rPh sb="5" eb="8">
      <t>ジギョウヒ</t>
    </rPh>
    <phoneticPr fontId="12"/>
  </si>
  <si>
    <t>住宅の所在地</t>
    <rPh sb="0" eb="2">
      <t>ジュウタク</t>
    </rPh>
    <rPh sb="3" eb="6">
      <t>ショザイチ</t>
    </rPh>
    <phoneticPr fontId="12"/>
  </si>
  <si>
    <t>補助額</t>
    <rPh sb="0" eb="2">
      <t>ホジョ</t>
    </rPh>
    <rPh sb="2" eb="3">
      <t>ガク</t>
    </rPh>
    <phoneticPr fontId="12"/>
  </si>
  <si>
    <t>令和4年4月</t>
    <rPh sb="0" eb="2">
      <t>レイワ</t>
    </rPh>
    <rPh sb="3" eb="4">
      <t>ネン</t>
    </rPh>
    <rPh sb="5" eb="6">
      <t>ガツ</t>
    </rPh>
    <phoneticPr fontId="1"/>
  </si>
  <si>
    <t>交付申請戸数
（a）</t>
    <rPh sb="0" eb="2">
      <t>コウフ</t>
    </rPh>
    <rPh sb="2" eb="4">
      <t>シンセイ</t>
    </rPh>
    <rPh sb="4" eb="6">
      <t>コスウ</t>
    </rPh>
    <phoneticPr fontId="1"/>
  </si>
  <si>
    <t>申請予定戸数
（b）</t>
    <rPh sb="0" eb="2">
      <t>シンセイ</t>
    </rPh>
    <rPh sb="2" eb="4">
      <t>ヨテイ</t>
    </rPh>
    <rPh sb="4" eb="6">
      <t>コスウ</t>
    </rPh>
    <phoneticPr fontId="1"/>
  </si>
  <si>
    <t>（ａ）および（ｂ）についての進捗予定</t>
    <rPh sb="14" eb="16">
      <t>シンチョク</t>
    </rPh>
    <rPh sb="16" eb="18">
      <t>ヨテイ</t>
    </rPh>
    <phoneticPr fontId="12"/>
  </si>
  <si>
    <t>申請者</t>
    <rPh sb="0" eb="3">
      <t>シンセイシャ</t>
    </rPh>
    <phoneticPr fontId="1"/>
  </si>
  <si>
    <t>団体名</t>
    <rPh sb="0" eb="3">
      <t>ダンタイメイ</t>
    </rPh>
    <phoneticPr fontId="1"/>
  </si>
  <si>
    <t>役職・氏名</t>
    <rPh sb="0" eb="2">
      <t>ヤクショク</t>
    </rPh>
    <rPh sb="3" eb="5">
      <t>シメイ</t>
    </rPh>
    <phoneticPr fontId="1"/>
  </si>
  <si>
    <t>採択額</t>
    <rPh sb="0" eb="3">
      <t>サイタクガク</t>
    </rPh>
    <phoneticPr fontId="1"/>
  </si>
  <si>
    <t>千円</t>
    <rPh sb="0" eb="2">
      <t>センエン</t>
    </rPh>
    <phoneticPr fontId="1"/>
  </si>
  <si>
    <t>●事業者情報</t>
    <rPh sb="1" eb="4">
      <t>ジギョウシャ</t>
    </rPh>
    <rPh sb="4" eb="6">
      <t>ジョウホウ</t>
    </rPh>
    <phoneticPr fontId="1"/>
  </si>
  <si>
    <t>住宅タイプ名</t>
    <rPh sb="0" eb="2">
      <t>ジュウタク</t>
    </rPh>
    <rPh sb="5" eb="6">
      <t>メイ</t>
    </rPh>
    <phoneticPr fontId="1"/>
  </si>
  <si>
    <t>●申請住宅タイプ</t>
    <rPh sb="1" eb="3">
      <t>シンセイ</t>
    </rPh>
    <rPh sb="3" eb="5">
      <t>ジュウタク</t>
    </rPh>
    <phoneticPr fontId="1"/>
  </si>
  <si>
    <t>建設工事費</t>
    <rPh sb="0" eb="5">
      <t>ケンセツコウジヒ</t>
    </rPh>
    <phoneticPr fontId="1"/>
  </si>
  <si>
    <t>合　計</t>
    <rPh sb="0" eb="1">
      <t>ゴウ</t>
    </rPh>
    <rPh sb="2" eb="3">
      <t>ケイ</t>
    </rPh>
    <phoneticPr fontId="1"/>
  </si>
  <si>
    <t>事業費</t>
    <rPh sb="0" eb="3">
      <t>ジギョウヒ</t>
    </rPh>
    <phoneticPr fontId="1"/>
  </si>
  <si>
    <t>補助対象事業費</t>
    <rPh sb="0" eb="7">
      <t>ホジョタイショウジギョウヒ</t>
    </rPh>
    <phoneticPr fontId="1"/>
  </si>
  <si>
    <t>補助額（国費）</t>
    <rPh sb="0" eb="3">
      <t>ホジョガク</t>
    </rPh>
    <rPh sb="4" eb="6">
      <t>コクヒ</t>
    </rPh>
    <phoneticPr fontId="1"/>
  </si>
  <si>
    <t>調査設計計画費</t>
    <rPh sb="0" eb="4">
      <t>チョウサセッケイ</t>
    </rPh>
    <rPh sb="4" eb="7">
      <t>ケイカクヒ</t>
    </rPh>
    <phoneticPr fontId="1"/>
  </si>
  <si>
    <t>根拠資料の項目名</t>
    <rPh sb="0" eb="2">
      <t>コンキョ</t>
    </rPh>
    <rPh sb="2" eb="4">
      <t>シリョウ</t>
    </rPh>
    <rPh sb="5" eb="8">
      <t>コウモクメイ</t>
    </rPh>
    <phoneticPr fontId="1"/>
  </si>
  <si>
    <t>標準住宅工事費</t>
    <rPh sb="0" eb="2">
      <t>ヒョウジュン</t>
    </rPh>
    <rPh sb="2" eb="4">
      <t>ジュウタク</t>
    </rPh>
    <rPh sb="4" eb="7">
      <t>コウジヒ</t>
    </rPh>
    <phoneticPr fontId="1"/>
  </si>
  <si>
    <t>標準住宅工事費の算定</t>
    <rPh sb="0" eb="2">
      <t>ヒョウジュン</t>
    </rPh>
    <rPh sb="2" eb="4">
      <t>ジュウタク</t>
    </rPh>
    <rPh sb="4" eb="7">
      <t>コウジヒ</t>
    </rPh>
    <rPh sb="8" eb="10">
      <t>サンテイ</t>
    </rPh>
    <phoneticPr fontId="1"/>
  </si>
  <si>
    <r>
      <t>標準単価に基づいて標準住宅工事費を算定（標準単価15千円/m</t>
    </r>
    <r>
      <rPr>
        <vertAlign val="superscript"/>
        <sz val="11"/>
        <color theme="1"/>
        <rFont val="ＭＳ 明朝"/>
        <family val="1"/>
        <charset val="128"/>
      </rPr>
      <t>2</t>
    </r>
    <r>
      <rPr>
        <sz val="11"/>
        <color theme="1"/>
        <rFont val="ＭＳ 明朝"/>
        <family val="1"/>
        <charset val="128"/>
      </rPr>
      <t>×対象住宅の床面積）</t>
    </r>
    <rPh sb="0" eb="2">
      <t>ヒョウジュン</t>
    </rPh>
    <rPh sb="2" eb="4">
      <t>タンカ</t>
    </rPh>
    <rPh sb="5" eb="6">
      <t>モト</t>
    </rPh>
    <rPh sb="9" eb="11">
      <t>ヒョウジュン</t>
    </rPh>
    <rPh sb="11" eb="13">
      <t>ジュウタク</t>
    </rPh>
    <rPh sb="13" eb="16">
      <t>コウジヒ</t>
    </rPh>
    <rPh sb="17" eb="19">
      <t>サンテイ</t>
    </rPh>
    <rPh sb="20" eb="22">
      <t>ヒョウジュン</t>
    </rPh>
    <rPh sb="22" eb="24">
      <t>タンカ</t>
    </rPh>
    <rPh sb="26" eb="28">
      <t>センエン</t>
    </rPh>
    <rPh sb="32" eb="36">
      <t>タイショウジュウタク</t>
    </rPh>
    <rPh sb="37" eb="40">
      <t>ユカメンセキ</t>
    </rPh>
    <phoneticPr fontId="1"/>
  </si>
  <si>
    <t>断熱工事（外皮）</t>
    <rPh sb="0" eb="4">
      <t>ダンネツコウジ</t>
    </rPh>
    <rPh sb="5" eb="7">
      <t>ガイヒ</t>
    </rPh>
    <phoneticPr fontId="1"/>
  </si>
  <si>
    <t>断熱工事（開口部）</t>
    <rPh sb="0" eb="4">
      <t>ダンネツコウジ</t>
    </rPh>
    <rPh sb="5" eb="8">
      <t>カイコウブ</t>
    </rPh>
    <phoneticPr fontId="1"/>
  </si>
  <si>
    <t>高効率設備機器（換気）</t>
    <rPh sb="0" eb="3">
      <t>コウコウリツ</t>
    </rPh>
    <rPh sb="3" eb="7">
      <t>セツビキキ</t>
    </rPh>
    <rPh sb="8" eb="10">
      <t>カンキ</t>
    </rPh>
    <phoneticPr fontId="1"/>
  </si>
  <si>
    <t>高効率設備機器（照明）</t>
    <rPh sb="0" eb="3">
      <t>コウコウリツ</t>
    </rPh>
    <rPh sb="3" eb="7">
      <t>セツビキキ</t>
    </rPh>
    <rPh sb="8" eb="10">
      <t>ショウメイ</t>
    </rPh>
    <phoneticPr fontId="1"/>
  </si>
  <si>
    <t>高効率設備機器（給湯）</t>
    <rPh sb="0" eb="3">
      <t>コウコウリツ</t>
    </rPh>
    <rPh sb="3" eb="7">
      <t>セツビキキ</t>
    </rPh>
    <rPh sb="8" eb="10">
      <t>キュウトウ</t>
    </rPh>
    <phoneticPr fontId="1"/>
  </si>
  <si>
    <t>高効率設備機器（暖冷房）</t>
    <rPh sb="0" eb="3">
      <t>コウコウリツ</t>
    </rPh>
    <rPh sb="3" eb="7">
      <t>セツビキキ</t>
    </rPh>
    <rPh sb="8" eb="11">
      <t>ダンレイボウ</t>
    </rPh>
    <phoneticPr fontId="1"/>
  </si>
  <si>
    <t>その他</t>
    <rPh sb="2" eb="3">
      <t>タ</t>
    </rPh>
    <phoneticPr fontId="1"/>
  </si>
  <si>
    <t>総事業費（千円）</t>
    <rPh sb="0" eb="3">
      <t>ソウジギョウ</t>
    </rPh>
    <rPh sb="3" eb="4">
      <t>ヒ</t>
    </rPh>
    <rPh sb="5" eb="7">
      <t>センエン</t>
    </rPh>
    <phoneticPr fontId="1"/>
  </si>
  <si>
    <t>●令和4年度　事業予定</t>
    <rPh sb="1" eb="3">
      <t>レイワ</t>
    </rPh>
    <rPh sb="4" eb="6">
      <t>ネンド</t>
    </rPh>
    <rPh sb="7" eb="9">
      <t>ジギョウ</t>
    </rPh>
    <rPh sb="9" eb="11">
      <t>ヨテイ</t>
    </rPh>
    <phoneticPr fontId="1"/>
  </si>
  <si>
    <t>申請予定戸数</t>
    <rPh sb="0" eb="2">
      <t>シンセイ</t>
    </rPh>
    <rPh sb="2" eb="6">
      <t>ヨテイコスウ</t>
    </rPh>
    <phoneticPr fontId="1"/>
  </si>
  <si>
    <t>戸</t>
    <rPh sb="0" eb="1">
      <t>コ</t>
    </rPh>
    <phoneticPr fontId="1"/>
  </si>
  <si>
    <t>令和4年5月</t>
    <rPh sb="0" eb="2">
      <t>レイワ</t>
    </rPh>
    <rPh sb="3" eb="4">
      <t>ネン</t>
    </rPh>
    <rPh sb="5" eb="6">
      <t>ガツ</t>
    </rPh>
    <phoneticPr fontId="1"/>
  </si>
  <si>
    <t>令和4年6月</t>
    <rPh sb="0" eb="2">
      <t>レイワ</t>
    </rPh>
    <rPh sb="3" eb="4">
      <t>ネン</t>
    </rPh>
    <rPh sb="5" eb="6">
      <t>ガツ</t>
    </rPh>
    <phoneticPr fontId="1"/>
  </si>
  <si>
    <t>令和4年7月</t>
    <rPh sb="0" eb="2">
      <t>レイワ</t>
    </rPh>
    <rPh sb="3" eb="4">
      <t>ネン</t>
    </rPh>
    <rPh sb="5" eb="6">
      <t>ガツ</t>
    </rPh>
    <phoneticPr fontId="1"/>
  </si>
  <si>
    <t>令和4年8月</t>
    <rPh sb="0" eb="2">
      <t>レイワ</t>
    </rPh>
    <rPh sb="3" eb="4">
      <t>ネン</t>
    </rPh>
    <rPh sb="5" eb="6">
      <t>ガツ</t>
    </rPh>
    <phoneticPr fontId="1"/>
  </si>
  <si>
    <t>令和4年9月</t>
    <rPh sb="0" eb="2">
      <t>レイワ</t>
    </rPh>
    <rPh sb="3" eb="4">
      <t>ネン</t>
    </rPh>
    <rPh sb="5" eb="6">
      <t>ガツ</t>
    </rPh>
    <phoneticPr fontId="1"/>
  </si>
  <si>
    <t>時期</t>
    <rPh sb="0" eb="2">
      <t>ジキ</t>
    </rPh>
    <phoneticPr fontId="1"/>
  </si>
  <si>
    <t>契約予定</t>
    <rPh sb="0" eb="4">
      <t>ケイヤクヨテイ</t>
    </rPh>
    <phoneticPr fontId="1"/>
  </si>
  <si>
    <t>着工予定</t>
    <rPh sb="0" eb="4">
      <t>チャッコウヨテイ</t>
    </rPh>
    <phoneticPr fontId="1"/>
  </si>
  <si>
    <t>完了予定</t>
    <rPh sb="0" eb="4">
      <t>カンリョウヨテイ</t>
    </rPh>
    <phoneticPr fontId="1"/>
  </si>
  <si>
    <t>LCCM住宅整備推進事業</t>
    <rPh sb="4" eb="6">
      <t>ジュウタク</t>
    </rPh>
    <rPh sb="6" eb="8">
      <t>セイビ</t>
    </rPh>
    <rPh sb="8" eb="10">
      <t>スイシン</t>
    </rPh>
    <rPh sb="10" eb="12">
      <t>ジギョウ</t>
    </rPh>
    <phoneticPr fontId="1"/>
  </si>
  <si>
    <t>採択戸数</t>
    <rPh sb="0" eb="2">
      <t>サイタク</t>
    </rPh>
    <rPh sb="2" eb="4">
      <t>コスウ</t>
    </rPh>
    <phoneticPr fontId="1"/>
  </si>
  <si>
    <t>過年度報告済みの戸数</t>
    <rPh sb="0" eb="3">
      <t>カネンド</t>
    </rPh>
    <rPh sb="3" eb="6">
      <t>ホウコクズ</t>
    </rPh>
    <rPh sb="8" eb="10">
      <t>コスウ</t>
    </rPh>
    <phoneticPr fontId="1"/>
  </si>
  <si>
    <t>令和4年10月</t>
    <rPh sb="0" eb="2">
      <t>レイワ</t>
    </rPh>
    <rPh sb="3" eb="4">
      <t>ネン</t>
    </rPh>
    <rPh sb="6" eb="7">
      <t>ガツ</t>
    </rPh>
    <phoneticPr fontId="1"/>
  </si>
  <si>
    <t>令和4年11月</t>
    <rPh sb="0" eb="2">
      <t>レイワ</t>
    </rPh>
    <rPh sb="3" eb="4">
      <t>ネン</t>
    </rPh>
    <rPh sb="6" eb="7">
      <t>ガツ</t>
    </rPh>
    <phoneticPr fontId="1"/>
  </si>
  <si>
    <t>令和4年12月</t>
    <rPh sb="0" eb="2">
      <t>レイワ</t>
    </rPh>
    <rPh sb="3" eb="4">
      <t>ネン</t>
    </rPh>
    <rPh sb="6" eb="7">
      <t>ガツ</t>
    </rPh>
    <phoneticPr fontId="1"/>
  </si>
  <si>
    <t>タイプ１</t>
    <phoneticPr fontId="1"/>
  </si>
  <si>
    <t>タイプ２</t>
  </si>
  <si>
    <t>タイプ３</t>
  </si>
  <si>
    <t>タイプ４</t>
  </si>
  <si>
    <t>タイプ１</t>
    <phoneticPr fontId="1"/>
  </si>
  <si>
    <t>タイプ２</t>
    <phoneticPr fontId="1"/>
  </si>
  <si>
    <t>タイプ３</t>
    <phoneticPr fontId="1"/>
  </si>
  <si>
    <t>タイプ４</t>
    <phoneticPr fontId="1"/>
  </si>
  <si>
    <t>タイプ５</t>
    <phoneticPr fontId="1"/>
  </si>
  <si>
    <t>タイプ５</t>
    <phoneticPr fontId="1"/>
  </si>
  <si>
    <t xml:space="preserve">LCCM住宅整備推進事業 </t>
    <rPh sb="4" eb="8">
      <t>ジュウタクセイビ</t>
    </rPh>
    <rPh sb="8" eb="10">
      <t>スイシン</t>
    </rPh>
    <rPh sb="10" eb="12">
      <t>ジギョウ</t>
    </rPh>
    <phoneticPr fontId="1"/>
  </si>
  <si>
    <t>【入力フォーム】</t>
    <rPh sb="1" eb="3">
      <t>ニュウリョク</t>
    </rPh>
    <phoneticPr fontId="1"/>
  </si>
  <si>
    <t>他の補助金の活用</t>
    <rPh sb="0" eb="1">
      <t>ホカ</t>
    </rPh>
    <rPh sb="2" eb="5">
      <t>ホジョキン</t>
    </rPh>
    <rPh sb="6" eb="8">
      <t>カツヨウ</t>
    </rPh>
    <phoneticPr fontId="1"/>
  </si>
  <si>
    <t>事業名</t>
    <rPh sb="0" eb="3">
      <t>ジギョウメイ</t>
    </rPh>
    <phoneticPr fontId="1"/>
  </si>
  <si>
    <t>所管名</t>
    <rPh sb="0" eb="2">
      <t>ショカン</t>
    </rPh>
    <rPh sb="2" eb="3">
      <t>メイ</t>
    </rPh>
    <phoneticPr fontId="1"/>
  </si>
  <si>
    <t>有</t>
  </si>
  <si>
    <t>延べ面積</t>
    <rPh sb="0" eb="1">
      <t>ノ</t>
    </rPh>
    <rPh sb="2" eb="4">
      <t>メンセキ</t>
    </rPh>
    <phoneticPr fontId="1"/>
  </si>
  <si>
    <t>㎡</t>
    <phoneticPr fontId="1"/>
  </si>
  <si>
    <t>●申請住宅明細</t>
    <rPh sb="1" eb="3">
      <t>シンセイ</t>
    </rPh>
    <rPh sb="3" eb="5">
      <t>ジュウタク</t>
    </rPh>
    <rPh sb="5" eb="7">
      <t>メイサイ</t>
    </rPh>
    <phoneticPr fontId="1"/>
  </si>
  <si>
    <t>住宅タイプ</t>
    <rPh sb="0" eb="2">
      <t>ジュウタク</t>
    </rPh>
    <phoneticPr fontId="1"/>
  </si>
  <si>
    <t>住宅名称</t>
    <rPh sb="0" eb="4">
      <t>ジュウタクメイショウ</t>
    </rPh>
    <phoneticPr fontId="1"/>
  </si>
  <si>
    <t>住宅の所在地</t>
    <rPh sb="0" eb="2">
      <t>ジュウタク</t>
    </rPh>
    <rPh sb="3" eb="6">
      <t>ショザイチ</t>
    </rPh>
    <phoneticPr fontId="1"/>
  </si>
  <si>
    <t>階数</t>
    <rPh sb="0" eb="2">
      <t>カイスウ</t>
    </rPh>
    <phoneticPr fontId="1"/>
  </si>
  <si>
    <t>延べ面積</t>
    <rPh sb="0" eb="1">
      <t>ノ</t>
    </rPh>
    <rPh sb="2" eb="4">
      <t>メンセキ</t>
    </rPh>
    <phoneticPr fontId="1"/>
  </si>
  <si>
    <t>着工予定日</t>
    <rPh sb="0" eb="2">
      <t>チャッコウ</t>
    </rPh>
    <rPh sb="2" eb="5">
      <t>ヨテイビ</t>
    </rPh>
    <phoneticPr fontId="1"/>
  </si>
  <si>
    <t>竣工予定日</t>
    <rPh sb="0" eb="5">
      <t>シュンコウヨテイビ</t>
    </rPh>
    <phoneticPr fontId="1"/>
  </si>
  <si>
    <t>（交付申請時点）</t>
    <rPh sb="1" eb="5">
      <t>コウフシンセイ</t>
    </rPh>
    <rPh sb="5" eb="7">
      <t>ジテン</t>
    </rPh>
    <phoneticPr fontId="1"/>
  </si>
  <si>
    <t>申請戸数</t>
    <rPh sb="0" eb="2">
      <t>シンセイ</t>
    </rPh>
    <rPh sb="2" eb="4">
      <t>コスウ</t>
    </rPh>
    <phoneticPr fontId="1"/>
  </si>
  <si>
    <t>令和4年3月以前</t>
    <rPh sb="0" eb="2">
      <t>レイワ</t>
    </rPh>
    <rPh sb="3" eb="4">
      <t>ネン</t>
    </rPh>
    <rPh sb="5" eb="6">
      <t>ガツ</t>
    </rPh>
    <rPh sb="6" eb="8">
      <t>イゼン</t>
    </rPh>
    <phoneticPr fontId="1"/>
  </si>
  <si>
    <t>令和5年1月</t>
    <rPh sb="0" eb="2">
      <t>レイワ</t>
    </rPh>
    <rPh sb="3" eb="4">
      <t>ネン</t>
    </rPh>
    <rPh sb="5" eb="6">
      <t>ガツ</t>
    </rPh>
    <phoneticPr fontId="1"/>
  </si>
  <si>
    <t>交付申請の計</t>
    <rPh sb="0" eb="2">
      <t>コウフ</t>
    </rPh>
    <rPh sb="2" eb="4">
      <t>シンセイ</t>
    </rPh>
    <rPh sb="5" eb="6">
      <t>ケイ</t>
    </rPh>
    <phoneticPr fontId="12"/>
  </si>
  <si>
    <t>欄が不足する場合は、支援室にお申し出ください</t>
    <rPh sb="0" eb="1">
      <t>ラン</t>
    </rPh>
    <rPh sb="2" eb="4">
      <t>フソク</t>
    </rPh>
    <rPh sb="6" eb="8">
      <t>バアイ</t>
    </rPh>
    <rPh sb="10" eb="13">
      <t>シエンシツ</t>
    </rPh>
    <rPh sb="15" eb="16">
      <t>モウ</t>
    </rPh>
    <rPh sb="17" eb="18">
      <t>デ</t>
    </rPh>
    <phoneticPr fontId="1"/>
  </si>
  <si>
    <t>３．欄が不足する場合は、支援室へ報告すること。</t>
    <rPh sb="12" eb="15">
      <t>シエンシツ</t>
    </rPh>
    <rPh sb="16" eb="18">
      <t>ホウコク</t>
    </rPh>
    <phoneticPr fontId="1"/>
  </si>
  <si>
    <t>令和４年度</t>
    <rPh sb="0" eb="2">
      <t>レイワ</t>
    </rPh>
    <rPh sb="3" eb="5">
      <t>ネンド</t>
    </rPh>
    <phoneticPr fontId="1"/>
  </si>
  <si>
    <t>●タイプ別　補助対象事業費の内訳</t>
    <rPh sb="4" eb="5">
      <t>ベツ</t>
    </rPh>
    <rPh sb="6" eb="10">
      <t>ホジョタイショウ</t>
    </rPh>
    <rPh sb="10" eb="13">
      <t>ジギョウヒ</t>
    </rPh>
    <rPh sb="14" eb="16">
      <t>ウチワケ</t>
    </rPh>
    <phoneticPr fontId="1"/>
  </si>
  <si>
    <t>●令和３年度交付実績</t>
    <rPh sb="1" eb="3">
      <t>レイワ</t>
    </rPh>
    <rPh sb="4" eb="6">
      <t>ネンド</t>
    </rPh>
    <rPh sb="6" eb="10">
      <t>コウフジッセキ</t>
    </rPh>
    <phoneticPr fontId="1"/>
  </si>
  <si>
    <t>令和3年</t>
    <rPh sb="0" eb="2">
      <t>レイワ</t>
    </rPh>
    <rPh sb="3" eb="4">
      <t>ネン</t>
    </rPh>
    <phoneticPr fontId="1"/>
  </si>
  <si>
    <t>令和4年</t>
    <rPh sb="0" eb="2">
      <t>レイワ</t>
    </rPh>
    <rPh sb="3" eb="4">
      <t>ネン</t>
    </rPh>
    <phoneticPr fontId="1"/>
  </si>
  <si>
    <t>調査設計
計画費</t>
    <rPh sb="0" eb="2">
      <t>チョウサ</t>
    </rPh>
    <rPh sb="2" eb="4">
      <t>セッケイ</t>
    </rPh>
    <rPh sb="5" eb="7">
      <t>ケイカク</t>
    </rPh>
    <rPh sb="7" eb="8">
      <t>ヒ</t>
    </rPh>
    <phoneticPr fontId="1"/>
  </si>
  <si>
    <t>調査設計計画費</t>
    <phoneticPr fontId="1"/>
  </si>
  <si>
    <t>建設工事費</t>
    <phoneticPr fontId="1"/>
  </si>
  <si>
    <t>合計</t>
    <phoneticPr fontId="1"/>
  </si>
  <si>
    <t>1/2</t>
  </si>
  <si>
    <t>1/2</t>
    <phoneticPr fontId="1"/>
  </si>
  <si>
    <t>合計</t>
    <rPh sb="0" eb="2">
      <t>ゴウケイ</t>
    </rPh>
    <phoneticPr fontId="1"/>
  </si>
  <si>
    <t>令和4年3月以前</t>
    <phoneticPr fontId="1"/>
  </si>
  <si>
    <t>令和4年4月</t>
    <phoneticPr fontId="1"/>
  </si>
  <si>
    <t>令和4年5月</t>
    <phoneticPr fontId="1"/>
  </si>
  <si>
    <t>令和4年6月</t>
  </si>
  <si>
    <t>令和4年7月</t>
  </si>
  <si>
    <t>令和4年8月</t>
  </si>
  <si>
    <t>令和4年9月</t>
  </si>
  <si>
    <t>令和4年10月</t>
  </si>
  <si>
    <t>令和4年11月</t>
  </si>
  <si>
    <t>令和4年12月</t>
  </si>
  <si>
    <t>令和5年1月</t>
    <phoneticPr fontId="1"/>
  </si>
  <si>
    <t>断熱工事（外皮）</t>
    <phoneticPr fontId="1"/>
  </si>
  <si>
    <t>断熱工事（開口部）</t>
    <phoneticPr fontId="1"/>
  </si>
  <si>
    <t>高効率設備機器（暖冷房）</t>
    <phoneticPr fontId="1"/>
  </si>
  <si>
    <t>高効率設備機器（給湯）</t>
    <phoneticPr fontId="1"/>
  </si>
  <si>
    <t>高効率設備機器（換気）</t>
    <phoneticPr fontId="1"/>
  </si>
  <si>
    <t>高効率設備機器（照明）</t>
    <phoneticPr fontId="1"/>
  </si>
  <si>
    <t>小計</t>
    <rPh sb="0" eb="2">
      <t>ショウケイ</t>
    </rPh>
    <phoneticPr fontId="1"/>
  </si>
  <si>
    <t>合計</t>
    <rPh sb="0" eb="2">
      <t>ゴウケイ</t>
    </rPh>
    <phoneticPr fontId="1"/>
  </si>
  <si>
    <t>補助対象外</t>
    <rPh sb="0" eb="2">
      <t>ホジョ</t>
    </rPh>
    <rPh sb="2" eb="5">
      <t>タイショウガイ</t>
    </rPh>
    <phoneticPr fontId="1"/>
  </si>
  <si>
    <t>補助対象</t>
    <rPh sb="0" eb="2">
      <t>ホジョ</t>
    </rPh>
    <rPh sb="2" eb="4">
      <t>タイショウ</t>
    </rPh>
    <phoneticPr fontId="1"/>
  </si>
  <si>
    <t>事業費</t>
    <rPh sb="0" eb="2">
      <t>ジギョウ</t>
    </rPh>
    <rPh sb="2" eb="3">
      <t>ヒ</t>
    </rPh>
    <phoneticPr fontId="1"/>
  </si>
  <si>
    <t>千円</t>
    <rPh sb="0" eb="2">
      <t>センエン</t>
    </rPh>
    <phoneticPr fontId="1"/>
  </si>
  <si>
    <t>千円</t>
    <phoneticPr fontId="1"/>
  </si>
  <si>
    <t>金額</t>
    <rPh sb="0" eb="2">
      <t>キンガク</t>
    </rPh>
    <phoneticPr fontId="1"/>
  </si>
  <si>
    <t>●年度別事業計画</t>
    <rPh sb="1" eb="3">
      <t>ネンド</t>
    </rPh>
    <rPh sb="3" eb="4">
      <t>ベツ</t>
    </rPh>
    <rPh sb="4" eb="8">
      <t>ジギョウケイカク</t>
    </rPh>
    <phoneticPr fontId="1"/>
  </si>
  <si>
    <t>(</t>
    <phoneticPr fontId="1"/>
  </si>
  <si>
    <t>)</t>
    <phoneticPr fontId="1"/>
  </si>
  <si>
    <t>（前回交付決定額）</t>
    <rPh sb="1" eb="3">
      <t>ゼンカイ</t>
    </rPh>
    <rPh sb="3" eb="5">
      <t>コウフ</t>
    </rPh>
    <rPh sb="5" eb="8">
      <t>ケッテイガク</t>
    </rPh>
    <phoneticPr fontId="1"/>
  </si>
  <si>
    <t>(</t>
    <phoneticPr fontId="1"/>
  </si>
  <si>
    <t>)</t>
    <phoneticPr fontId="1"/>
  </si>
  <si>
    <t>（変動増減）</t>
    <rPh sb="1" eb="3">
      <t>ヘンドウ</t>
    </rPh>
    <rPh sb="3" eb="5">
      <t>ゾウゲン</t>
    </rPh>
    <phoneticPr fontId="1"/>
  </si>
  <si>
    <t>（</t>
    <phoneticPr fontId="1"/>
  </si>
  <si>
    <t>）</t>
    <phoneticPr fontId="1"/>
  </si>
  <si>
    <t>戸）</t>
    <rPh sb="0" eb="1">
      <t>コ</t>
    </rPh>
    <phoneticPr fontId="1"/>
  </si>
  <si>
    <t>（　　　　　　　）</t>
    <phoneticPr fontId="1"/>
  </si>
  <si>
    <t>(</t>
    <phoneticPr fontId="1"/>
  </si>
  <si>
    <t>)</t>
    <phoneticPr fontId="1"/>
  </si>
  <si>
    <t>■</t>
  </si>
  <si>
    <t>無</t>
  </si>
  <si>
    <t>株式会社●●●●</t>
    <rPh sb="0" eb="4">
      <t>カブ</t>
    </rPh>
    <phoneticPr fontId="1"/>
  </si>
  <si>
    <t>代表取締役　●●　●●</t>
    <rPh sb="0" eb="5">
      <t>ダイヒョウ</t>
    </rPh>
    <phoneticPr fontId="1"/>
  </si>
  <si>
    <t>（仮称）LCCM住宅プロジェクト</t>
    <rPh sb="1" eb="3">
      <t>カショウ</t>
    </rPh>
    <rPh sb="8" eb="10">
      <t>ジュウタク</t>
    </rPh>
    <phoneticPr fontId="1"/>
  </si>
  <si>
    <t>＊＊＊＊＊事業</t>
    <rPh sb="5" eb="7">
      <t>ジギョウ</t>
    </rPh>
    <phoneticPr fontId="1"/>
  </si>
  <si>
    <t>＋＋＋＋県</t>
    <rPh sb="4" eb="5">
      <t>ケン</t>
    </rPh>
    <phoneticPr fontId="1"/>
  </si>
  <si>
    <t>Aタイプ</t>
    <phoneticPr fontId="1"/>
  </si>
  <si>
    <t>Bタイプ</t>
  </si>
  <si>
    <t>SA邸</t>
    <rPh sb="2" eb="3">
      <t>テイ</t>
    </rPh>
    <phoneticPr fontId="1"/>
  </si>
  <si>
    <t>＋＋＋＋県＊＊市・・・・・・・</t>
    <rPh sb="7" eb="8">
      <t>シ</t>
    </rPh>
    <phoneticPr fontId="1"/>
  </si>
  <si>
    <t>YM邸</t>
    <rPh sb="2" eb="3">
      <t>テイ</t>
    </rPh>
    <phoneticPr fontId="1"/>
  </si>
  <si>
    <t>UM邸</t>
    <rPh sb="2" eb="3">
      <t>テイ</t>
    </rPh>
    <phoneticPr fontId="1"/>
  </si>
  <si>
    <t>AM邸</t>
    <rPh sb="2" eb="3">
      <t>テイ</t>
    </rPh>
    <phoneticPr fontId="1"/>
  </si>
  <si>
    <t>YY邸</t>
    <rPh sb="2" eb="3">
      <t>テイ</t>
    </rPh>
    <phoneticPr fontId="1"/>
  </si>
  <si>
    <t>KH邸</t>
    <rPh sb="2" eb="3">
      <t>テイ</t>
    </rPh>
    <phoneticPr fontId="1"/>
  </si>
  <si>
    <t>ES邸</t>
    <rPh sb="2" eb="3">
      <t>テイ</t>
    </rPh>
    <phoneticPr fontId="1"/>
  </si>
  <si>
    <t>KS邸</t>
    <rPh sb="2" eb="3">
      <t>テイ</t>
    </rPh>
    <phoneticPr fontId="1"/>
  </si>
  <si>
    <t>TA邸</t>
    <rPh sb="2" eb="3">
      <t>テイ</t>
    </rPh>
    <phoneticPr fontId="1"/>
  </si>
  <si>
    <t>住宅工事費</t>
    <rPh sb="0" eb="2">
      <t>ジュウタク</t>
    </rPh>
    <rPh sb="2" eb="5">
      <t>コウジヒ</t>
    </rPh>
    <phoneticPr fontId="1"/>
  </si>
  <si>
    <t>BELS申請費</t>
    <phoneticPr fontId="1"/>
  </si>
  <si>
    <t>見積書 P.10</t>
    <rPh sb="0" eb="3">
      <t>ミツモリショ</t>
    </rPh>
    <phoneticPr fontId="1"/>
  </si>
  <si>
    <t>省エネ計算費用</t>
    <rPh sb="0" eb="1">
      <t>ショウ</t>
    </rPh>
    <rPh sb="3" eb="5">
      <t>ケイサン</t>
    </rPh>
    <rPh sb="5" eb="7">
      <t>ヒヨウ</t>
    </rPh>
    <phoneticPr fontId="1"/>
  </si>
  <si>
    <t>HEMS</t>
    <phoneticPr fontId="1"/>
  </si>
  <si>
    <t>蓄電池</t>
    <rPh sb="0" eb="3">
      <t>チクデンチ</t>
    </rPh>
    <phoneticPr fontId="1"/>
  </si>
  <si>
    <t>見積書 P.４</t>
    <rPh sb="0" eb="3">
      <t>ミツモリショ</t>
    </rPh>
    <phoneticPr fontId="1"/>
  </si>
  <si>
    <t>見積書 P.５</t>
    <rPh sb="0" eb="3">
      <t>ミツモリショ</t>
    </rPh>
    <phoneticPr fontId="1"/>
  </si>
  <si>
    <t>見積書 P.６</t>
    <rPh sb="0" eb="3">
      <t>ミツモリショ</t>
    </rPh>
    <phoneticPr fontId="1"/>
  </si>
  <si>
    <t>見積書 P.７</t>
    <rPh sb="0" eb="3">
      <t>ミツモリショ</t>
    </rPh>
    <phoneticPr fontId="1"/>
  </si>
  <si>
    <t>見積書 P.８</t>
    <rPh sb="0" eb="3">
      <t>ミツモリショ</t>
    </rPh>
    <phoneticPr fontId="1"/>
  </si>
  <si>
    <t>見積書 P.９</t>
    <rPh sb="0" eb="3">
      <t>ミツモリショ</t>
    </rPh>
    <phoneticPr fontId="1"/>
  </si>
  <si>
    <t>見積書　P.10</t>
    <rPh sb="0" eb="3">
      <t>ミツモリショ</t>
    </rPh>
    <phoneticPr fontId="1"/>
  </si>
  <si>
    <t>見積書② P.２</t>
    <rPh sb="0" eb="3">
      <t>ミツモリショ</t>
    </rPh>
    <phoneticPr fontId="1"/>
  </si>
  <si>
    <t>見積書② P.３</t>
    <rPh sb="0" eb="3">
      <t>ミツモリショ</t>
    </rPh>
    <phoneticPr fontId="1"/>
  </si>
  <si>
    <t>見積書② P.４</t>
    <rPh sb="0" eb="3">
      <t>ミツモリショ</t>
    </rPh>
    <phoneticPr fontId="1"/>
  </si>
  <si>
    <t>見積書② P.５</t>
    <rPh sb="0" eb="3">
      <t>ミツモリショ</t>
    </rPh>
    <phoneticPr fontId="1"/>
  </si>
  <si>
    <t>見積書② P.６</t>
    <rPh sb="0" eb="3">
      <t>ミツモリショ</t>
    </rPh>
    <phoneticPr fontId="1"/>
  </si>
  <si>
    <t>見積書② P.７</t>
    <rPh sb="0" eb="3">
      <t>ミツモリショ</t>
    </rPh>
    <phoneticPr fontId="1"/>
  </si>
  <si>
    <t>【記入例】</t>
    <rPh sb="1" eb="4">
      <t>キニュウレイ</t>
    </rPh>
    <phoneticPr fontId="1"/>
  </si>
  <si>
    <t>（別添１）</t>
    <rPh sb="1" eb="3">
      <t>ベッテン</t>
    </rPh>
    <phoneticPr fontId="1"/>
  </si>
  <si>
    <t>（別紙２－２）</t>
    <rPh sb="1" eb="3">
      <t>ベッシ</t>
    </rPh>
    <phoneticPr fontId="1"/>
  </si>
  <si>
    <t>（別添５）</t>
    <rPh sb="1" eb="3">
      <t>ベッテン</t>
    </rPh>
    <phoneticPr fontId="1"/>
  </si>
  <si>
    <t>（別添６）</t>
    <rPh sb="1" eb="3">
      <t>ベッテン</t>
    </rPh>
    <phoneticPr fontId="1"/>
  </si>
  <si>
    <t>(別添４－１)</t>
    <rPh sb="1" eb="3">
      <t>ベッテン</t>
    </rPh>
    <phoneticPr fontId="1"/>
  </si>
  <si>
    <t>(別添４－２）</t>
    <phoneticPr fontId="1"/>
  </si>
  <si>
    <t>(別添４－３）</t>
    <phoneticPr fontId="1"/>
  </si>
  <si>
    <t>(別添４－５）</t>
    <phoneticPr fontId="1"/>
  </si>
  <si>
    <t>(別添４－４）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</si>
</sst>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_);[Red]\(0\)"/>
    <numFmt numFmtId="179" formatCode="[$-411]ge\.m\.d;@"/>
    <numFmt numFmtId="180" formatCode="#,##0&quot;千&quot;&quot;円&quot;"/>
    <numFmt numFmtId="181" formatCode="#"/>
    <numFmt numFmtId="182" formatCode="000"/>
    <numFmt numFmtId="183" formatCode="[$-411]ggge&quot;年&quot;m&quot;月&quot;d&quot;日&quot;;@"/>
  </numFmts>
  <fonts count="58">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color theme="1"/>
      <name val="ＭＳ 明朝"/>
      <family val="1"/>
      <charset val="128"/>
    </font>
    <font>
      <b/>
      <sz val="16"/>
      <color theme="1"/>
      <name val="Meiryo UI"/>
      <family val="3"/>
      <charset val="128"/>
    </font>
    <font>
      <b/>
      <sz val="12"/>
      <color theme="1"/>
      <name val="Meiryo UI"/>
      <family val="3"/>
      <charset val="128"/>
    </font>
    <font>
      <b/>
      <sz val="18"/>
      <color theme="1"/>
      <name val="Meiryo UI"/>
      <family val="3"/>
      <charset val="128"/>
    </font>
    <font>
      <sz val="18"/>
      <color theme="1"/>
      <name val="ＭＳ 明朝"/>
      <family val="1"/>
      <charset val="128"/>
    </font>
    <font>
      <sz val="8"/>
      <color theme="0" tint="-0.499984740745262"/>
      <name val="ＭＳ 明朝"/>
      <family val="1"/>
      <charset val="128"/>
    </font>
    <font>
      <sz val="16"/>
      <color theme="1"/>
      <name val="ＭＳ 明朝"/>
      <family val="1"/>
      <charset val="128"/>
    </font>
    <font>
      <sz val="11"/>
      <color theme="1"/>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color theme="1"/>
      <name val="ＭＳ Ｐゴシック"/>
      <family val="3"/>
      <charset val="128"/>
      <scheme val="minor"/>
    </font>
    <font>
      <sz val="9"/>
      <color theme="1"/>
      <name val="ＭＳ 明朝"/>
      <family val="1"/>
      <charset val="128"/>
    </font>
    <font>
      <sz val="14"/>
      <color theme="1"/>
      <name val="ＭＳ 明朝"/>
      <family val="1"/>
      <charset val="128"/>
    </font>
    <font>
      <sz val="24"/>
      <name val="ＭＳ 明朝"/>
      <family val="1"/>
      <charset val="128"/>
    </font>
    <font>
      <sz val="11"/>
      <color theme="1"/>
      <name val="Century"/>
      <family val="1"/>
    </font>
    <font>
      <sz val="12"/>
      <color theme="1"/>
      <name val="Century"/>
      <family val="1"/>
    </font>
    <font>
      <sz val="11"/>
      <color indexed="8"/>
      <name val="ＭＳ Ｐゴシック"/>
      <family val="3"/>
      <charset val="128"/>
    </font>
    <font>
      <sz val="24"/>
      <color theme="1"/>
      <name val="ＭＳ 明朝"/>
      <family val="1"/>
      <charset val="128"/>
    </font>
    <font>
      <sz val="9"/>
      <name val="ＭＳ Ｐゴシック"/>
      <family val="3"/>
      <charset val="128"/>
    </font>
    <font>
      <sz val="9"/>
      <name val="ＭＳ 明朝"/>
      <family val="1"/>
      <charset val="128"/>
    </font>
    <font>
      <sz val="16"/>
      <name val="Meiryo UI"/>
      <family val="3"/>
      <charset val="128"/>
    </font>
    <font>
      <b/>
      <sz val="18"/>
      <name val="Meiryo UI"/>
      <family val="3"/>
      <charset val="128"/>
    </font>
    <font>
      <sz val="14"/>
      <name val="ＭＳ 明朝"/>
      <family val="1"/>
      <charset val="128"/>
    </font>
    <font>
      <sz val="11"/>
      <name val="Meiryo UI"/>
      <family val="3"/>
      <charset val="128"/>
    </font>
    <font>
      <sz val="8"/>
      <color theme="0" tint="-0.34998626667073579"/>
      <name val="ＭＳ 明朝"/>
      <family val="1"/>
      <charset val="128"/>
    </font>
    <font>
      <b/>
      <sz val="16"/>
      <name val="Meiryo UI"/>
      <family val="3"/>
      <charset val="128"/>
    </font>
    <font>
      <b/>
      <sz val="20"/>
      <color theme="1"/>
      <name val="Meiryo UI"/>
      <family val="3"/>
      <charset val="128"/>
    </font>
    <font>
      <sz val="8"/>
      <color theme="1"/>
      <name val="ＭＳ 明朝"/>
      <family val="1"/>
      <charset val="128"/>
    </font>
    <font>
      <sz val="8"/>
      <name val="ＭＳ 明朝"/>
      <family val="1"/>
      <charset val="128"/>
    </font>
    <font>
      <sz val="20"/>
      <color theme="1"/>
      <name val="ＭＳ 明朝"/>
      <family val="1"/>
      <charset val="128"/>
    </font>
    <font>
      <b/>
      <sz val="48"/>
      <color theme="1"/>
      <name val="Meiryo UI"/>
      <family val="3"/>
      <charset val="128"/>
    </font>
    <font>
      <sz val="24"/>
      <color theme="0"/>
      <name val="ＭＳ 明朝"/>
      <family val="1"/>
      <charset val="128"/>
    </font>
    <font>
      <sz val="24"/>
      <color rgb="FFFF0000"/>
      <name val="ＭＳ 明朝"/>
      <family val="1"/>
      <charset val="128"/>
    </font>
    <font>
      <sz val="24"/>
      <color theme="1"/>
      <name val="Century"/>
      <family val="1"/>
    </font>
    <font>
      <vertAlign val="superscript"/>
      <sz val="24"/>
      <color theme="1"/>
      <name val="ＭＳ 明朝"/>
      <family val="1"/>
      <charset val="128"/>
    </font>
    <font>
      <sz val="20"/>
      <color theme="1"/>
      <name val="Century"/>
      <family val="1"/>
    </font>
    <font>
      <sz val="20"/>
      <color theme="1"/>
      <name val="ＭＳ Ｐ明朝"/>
      <family val="1"/>
      <charset val="128"/>
    </font>
    <font>
      <sz val="28"/>
      <color theme="1"/>
      <name val="ＭＳ 明朝"/>
      <family val="1"/>
      <charset val="128"/>
    </font>
    <font>
      <sz val="10"/>
      <color theme="1"/>
      <name val="HG丸ｺﾞｼｯｸM-PRO"/>
      <family val="3"/>
      <charset val="128"/>
    </font>
    <font>
      <sz val="11"/>
      <color theme="1"/>
      <name val="HG丸ｺﾞｼｯｸM-PRO"/>
      <family val="3"/>
      <charset val="128"/>
    </font>
    <font>
      <sz val="9"/>
      <color theme="1"/>
      <name val="HG丸ｺﾞｼｯｸM-PRO"/>
      <family val="3"/>
      <charset val="128"/>
    </font>
    <font>
      <sz val="11"/>
      <color theme="1"/>
      <name val="ＭＳ Ｐゴシック"/>
      <family val="2"/>
      <charset val="128"/>
      <scheme val="minor"/>
    </font>
    <font>
      <vertAlign val="superscript"/>
      <sz val="11"/>
      <color theme="1"/>
      <name val="ＭＳ 明朝"/>
      <family val="1"/>
      <charset val="128"/>
    </font>
    <font>
      <sz val="14"/>
      <color theme="1"/>
      <name val="ＭＳ Ｐゴシック"/>
      <family val="2"/>
      <charset val="128"/>
      <scheme val="minor"/>
    </font>
    <font>
      <sz val="11"/>
      <color rgb="FFFF0000"/>
      <name val="ＭＳ Ｐゴシック"/>
      <family val="2"/>
      <charset val="128"/>
      <scheme val="minor"/>
    </font>
    <font>
      <b/>
      <sz val="20"/>
      <color theme="1"/>
      <name val="ＭＳ Ｐゴシック"/>
      <family val="3"/>
      <charset val="128"/>
      <scheme val="minor"/>
    </font>
    <font>
      <sz val="11"/>
      <name val="ＭＳ Ｐゴシック"/>
      <family val="2"/>
      <charset val="128"/>
      <scheme val="minor"/>
    </font>
    <font>
      <sz val="11"/>
      <color theme="0"/>
      <name val="ＭＳ Ｐゴシック"/>
      <family val="2"/>
      <charset val="128"/>
      <scheme val="minor"/>
    </font>
    <font>
      <b/>
      <sz val="11"/>
      <color rgb="FFFF0000"/>
      <name val="ＭＳ Ｐゴシック"/>
      <family val="3"/>
      <charset val="128"/>
      <scheme val="minor"/>
    </font>
    <font>
      <b/>
      <sz val="9"/>
      <color indexed="81"/>
      <name val="MS P ゴシック"/>
      <family val="3"/>
      <charset val="128"/>
    </font>
    <font>
      <b/>
      <sz val="11"/>
      <color rgb="FFFF0000"/>
      <name val="ＭＳ 明朝"/>
      <family val="1"/>
      <charset val="128"/>
    </font>
    <font>
      <b/>
      <sz val="14"/>
      <color rgb="FFFF0000"/>
      <name val="ＭＳ Ｐゴシック"/>
      <family val="3"/>
      <charset val="128"/>
      <scheme val="minor"/>
    </font>
    <font>
      <sz val="12"/>
      <name val="ＭＳ 明朝"/>
      <family val="1"/>
      <charset val="128"/>
    </font>
  </fonts>
  <fills count="6">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theme="4" tint="0.79998168889431442"/>
        <bgColor indexed="64"/>
      </patternFill>
    </fill>
    <fill>
      <patternFill patternType="solid">
        <fgColor theme="4" tint="0.59999389629810485"/>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medium">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diagonalDown="1">
      <left style="thin">
        <color indexed="64"/>
      </left>
      <right style="medium">
        <color indexed="64"/>
      </right>
      <top/>
      <bottom style="medium">
        <color indexed="64"/>
      </bottom>
      <diagonal style="thin">
        <color indexed="64"/>
      </diagonal>
    </border>
    <border diagonalDown="1">
      <left style="thin">
        <color indexed="64"/>
      </left>
      <right style="thin">
        <color indexed="64"/>
      </right>
      <top/>
      <bottom style="medium">
        <color indexed="64"/>
      </bottom>
      <diagonal style="thin">
        <color indexed="64"/>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thin">
        <color indexed="64"/>
      </left>
      <right style="thin">
        <color indexed="64"/>
      </right>
      <top style="hair">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Down="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thin">
        <color indexed="64"/>
      </left>
      <right style="thin">
        <color indexed="64"/>
      </right>
      <top style="medium">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diagonalDown="1">
      <left style="thin">
        <color indexed="64"/>
      </left>
      <right style="thin">
        <color indexed="64"/>
      </right>
      <top style="double">
        <color indexed="64"/>
      </top>
      <bottom/>
      <diagonal style="thin">
        <color indexed="64"/>
      </diagonal>
    </border>
    <border diagonalDown="1">
      <left style="thin">
        <color indexed="64"/>
      </left>
      <right/>
      <top style="double">
        <color indexed="64"/>
      </top>
      <bottom/>
      <diagonal style="thin">
        <color indexed="64"/>
      </diagonal>
    </border>
    <border diagonalDown="1">
      <left style="thin">
        <color indexed="64"/>
      </left>
      <right style="medium">
        <color indexed="64"/>
      </right>
      <top style="double">
        <color indexed="64"/>
      </top>
      <bottom/>
      <diagonal style="thin">
        <color indexed="64"/>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thin">
        <color indexed="64"/>
      </bottom>
      <diagonal/>
    </border>
  </borders>
  <cellStyleXfs count="11">
    <xf numFmtId="0" fontId="0" fillId="0" borderId="0">
      <alignment vertical="center"/>
    </xf>
    <xf numFmtId="0" fontId="11" fillId="0" borderId="0"/>
    <xf numFmtId="38" fontId="11" fillId="0" borderId="0" applyFont="0" applyFill="0" applyBorder="0" applyAlignment="0" applyProtection="0"/>
    <xf numFmtId="0" fontId="15" fillId="0" borderId="0">
      <alignment vertical="center"/>
    </xf>
    <xf numFmtId="38" fontId="15" fillId="0" borderId="0" applyFont="0" applyFill="0" applyBorder="0" applyAlignment="0" applyProtection="0">
      <alignment vertical="center"/>
    </xf>
    <xf numFmtId="0" fontId="15" fillId="0" borderId="0"/>
    <xf numFmtId="0" fontId="15" fillId="0" borderId="0">
      <alignment vertical="center"/>
    </xf>
    <xf numFmtId="38" fontId="15" fillId="0" borderId="0" applyFont="0" applyFill="0" applyBorder="0" applyAlignment="0" applyProtection="0">
      <alignment vertical="center"/>
    </xf>
    <xf numFmtId="0" fontId="21" fillId="0" borderId="0"/>
    <xf numFmtId="0" fontId="11" fillId="0" borderId="0">
      <alignment vertical="center"/>
    </xf>
    <xf numFmtId="38" fontId="46" fillId="0" borderId="0" applyFont="0" applyFill="0" applyBorder="0" applyAlignment="0" applyProtection="0">
      <alignment vertical="center"/>
    </xf>
  </cellStyleXfs>
  <cellXfs count="88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2" fillId="0" borderId="0" xfId="0" applyFont="1" applyAlignment="1">
      <alignment horizontal="right" vertical="center"/>
    </xf>
    <xf numFmtId="0" fontId="5" fillId="0" borderId="0" xfId="0" applyFont="1">
      <alignment vertical="center"/>
    </xf>
    <xf numFmtId="0" fontId="3" fillId="0" borderId="15" xfId="0" applyFont="1" applyBorder="1" applyAlignment="1">
      <alignment horizontal="center" vertical="center"/>
    </xf>
    <xf numFmtId="0" fontId="3" fillId="0" borderId="17" xfId="0" applyFont="1" applyBorder="1" applyAlignment="1">
      <alignment vertical="center"/>
    </xf>
    <xf numFmtId="0" fontId="3" fillId="0" borderId="19" xfId="0" applyFont="1" applyBorder="1">
      <alignment vertical="center"/>
    </xf>
    <xf numFmtId="0" fontId="3" fillId="0" borderId="32" xfId="0" applyFont="1" applyBorder="1">
      <alignment vertical="center"/>
    </xf>
    <xf numFmtId="0" fontId="3" fillId="0" borderId="37" xfId="0" applyFont="1" applyBorder="1">
      <alignment vertical="center"/>
    </xf>
    <xf numFmtId="177" fontId="3" fillId="0" borderId="0" xfId="0" applyNumberFormat="1" applyFont="1" applyFill="1" applyBorder="1" applyAlignment="1">
      <alignment vertical="center"/>
    </xf>
    <xf numFmtId="177" fontId="3" fillId="0" borderId="11" xfId="0" applyNumberFormat="1" applyFont="1" applyFill="1" applyBorder="1" applyAlignment="1">
      <alignment vertical="center"/>
    </xf>
    <xf numFmtId="0" fontId="3" fillId="0" borderId="1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Fill="1">
      <alignment vertical="center"/>
    </xf>
    <xf numFmtId="0" fontId="10" fillId="0" borderId="0" xfId="3" applyFont="1">
      <alignment vertical="center"/>
    </xf>
    <xf numFmtId="0" fontId="2" fillId="0" borderId="0" xfId="3" applyFont="1">
      <alignment vertical="center"/>
    </xf>
    <xf numFmtId="0" fontId="19" fillId="2" borderId="0" xfId="5" applyFont="1" applyFill="1" applyAlignment="1">
      <alignment vertical="center"/>
    </xf>
    <xf numFmtId="0" fontId="20" fillId="2" borderId="0" xfId="5" applyFont="1" applyFill="1" applyBorder="1" applyAlignment="1">
      <alignment horizontal="right" vertical="center"/>
    </xf>
    <xf numFmtId="0" fontId="3" fillId="2" borderId="0" xfId="5" applyFont="1" applyFill="1" applyBorder="1" applyAlignment="1">
      <alignment horizontal="center" vertical="center"/>
    </xf>
    <xf numFmtId="0" fontId="16" fillId="2" borderId="0" xfId="5" applyFont="1" applyFill="1" applyBorder="1" applyAlignment="1">
      <alignment horizontal="right" vertical="center"/>
    </xf>
    <xf numFmtId="0" fontId="10" fillId="2" borderId="0" xfId="5" applyFont="1" applyFill="1" applyBorder="1" applyAlignment="1">
      <alignment vertical="center"/>
    </xf>
    <xf numFmtId="0" fontId="3" fillId="2" borderId="0" xfId="5" applyFont="1" applyFill="1" applyBorder="1" applyAlignment="1">
      <alignment horizontal="right" vertical="center"/>
    </xf>
    <xf numFmtId="0" fontId="20" fillId="2" borderId="0" xfId="5" applyFont="1" applyFill="1" applyAlignment="1">
      <alignment vertical="center"/>
    </xf>
    <xf numFmtId="0" fontId="3" fillId="2" borderId="0" xfId="5" applyFont="1" applyFill="1" applyAlignment="1">
      <alignment vertical="center"/>
    </xf>
    <xf numFmtId="0" fontId="3" fillId="2" borderId="0" xfId="5" applyFont="1" applyFill="1" applyBorder="1" applyAlignment="1">
      <alignment vertical="center"/>
    </xf>
    <xf numFmtId="0" fontId="4" fillId="2" borderId="0" xfId="5" applyFont="1" applyFill="1" applyBorder="1" applyAlignment="1">
      <alignment vertical="center"/>
    </xf>
    <xf numFmtId="0" fontId="3" fillId="0" borderId="0" xfId="5" applyFont="1" applyFill="1" applyBorder="1" applyAlignment="1">
      <alignment vertical="center"/>
    </xf>
    <xf numFmtId="0" fontId="17" fillId="2" borderId="0" xfId="5" applyFont="1" applyFill="1" applyAlignment="1">
      <alignment vertical="center"/>
    </xf>
    <xf numFmtId="0" fontId="17" fillId="2" borderId="0" xfId="5" applyFont="1" applyFill="1" applyBorder="1" applyAlignment="1">
      <alignment vertical="center"/>
    </xf>
    <xf numFmtId="0" fontId="17" fillId="0" borderId="0" xfId="5" applyFont="1" applyFill="1" applyBorder="1" applyAlignment="1">
      <alignment vertical="center"/>
    </xf>
    <xf numFmtId="0" fontId="17" fillId="2" borderId="0" xfId="5" applyFont="1" applyFill="1" applyBorder="1" applyAlignment="1">
      <alignment horizontal="center" vertical="center"/>
    </xf>
    <xf numFmtId="0" fontId="17" fillId="2" borderId="0" xfId="5" applyFont="1" applyFill="1" applyBorder="1" applyAlignment="1">
      <alignment horizontal="right" vertical="center"/>
    </xf>
    <xf numFmtId="0" fontId="3" fillId="0" borderId="11" xfId="0" applyFont="1" applyFill="1" applyBorder="1">
      <alignment vertical="center"/>
    </xf>
    <xf numFmtId="0" fontId="3" fillId="0" borderId="0" xfId="0" applyFont="1" applyFill="1" applyBorder="1">
      <alignment vertical="center"/>
    </xf>
    <xf numFmtId="0" fontId="3" fillId="0" borderId="49" xfId="0" applyFont="1" applyFill="1" applyBorder="1">
      <alignment vertical="center"/>
    </xf>
    <xf numFmtId="0" fontId="3" fillId="0" borderId="0" xfId="0" applyFont="1" applyFill="1" applyAlignment="1">
      <alignment horizontal="right" vertical="center"/>
    </xf>
    <xf numFmtId="177" fontId="3" fillId="0" borderId="49" xfId="0" applyNumberFormat="1" applyFont="1" applyFill="1" applyBorder="1">
      <alignment vertical="center"/>
    </xf>
    <xf numFmtId="0" fontId="3" fillId="0" borderId="12"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3" xfId="0" applyFont="1" applyFill="1" applyBorder="1">
      <alignment vertical="center"/>
    </xf>
    <xf numFmtId="0" fontId="3" fillId="0" borderId="34" xfId="0" applyFont="1" applyFill="1" applyBorder="1">
      <alignment vertical="center"/>
    </xf>
    <xf numFmtId="177" fontId="3" fillId="0" borderId="35" xfId="0" applyNumberFormat="1" applyFont="1" applyFill="1" applyBorder="1">
      <alignment vertical="center"/>
    </xf>
    <xf numFmtId="0" fontId="3" fillId="0" borderId="41" xfId="0" applyFont="1" applyFill="1" applyBorder="1">
      <alignment vertical="center"/>
    </xf>
    <xf numFmtId="0" fontId="3" fillId="0" borderId="36" xfId="0" applyFont="1" applyFill="1" applyBorder="1">
      <alignment vertical="center"/>
    </xf>
    <xf numFmtId="0" fontId="3" fillId="0" borderId="4" xfId="0" applyFont="1" applyFill="1" applyBorder="1">
      <alignment vertical="center"/>
    </xf>
    <xf numFmtId="177" fontId="3" fillId="0" borderId="3" xfId="0" applyNumberFormat="1" applyFont="1" applyFill="1" applyBorder="1">
      <alignment vertical="center"/>
    </xf>
    <xf numFmtId="0" fontId="3" fillId="0" borderId="25" xfId="0" applyFont="1" applyFill="1" applyBorder="1">
      <alignment vertical="center"/>
    </xf>
    <xf numFmtId="0" fontId="3" fillId="0" borderId="26" xfId="0" applyFont="1" applyFill="1" applyBorder="1">
      <alignment vertical="center"/>
    </xf>
    <xf numFmtId="177" fontId="3" fillId="0" borderId="27" xfId="0" applyNumberFormat="1" applyFont="1" applyFill="1" applyBorder="1">
      <alignment vertical="center"/>
    </xf>
    <xf numFmtId="0" fontId="3" fillId="0" borderId="28" xfId="0" applyFont="1" applyFill="1" applyBorder="1">
      <alignment vertical="center"/>
    </xf>
    <xf numFmtId="0" fontId="3" fillId="0" borderId="0" xfId="0" applyFont="1" applyFill="1" applyBorder="1" applyAlignment="1">
      <alignment horizontal="right" vertical="center"/>
    </xf>
    <xf numFmtId="0" fontId="2" fillId="0" borderId="0" xfId="0" applyFont="1" applyFill="1">
      <alignment vertical="center"/>
    </xf>
    <xf numFmtId="0" fontId="3" fillId="0" borderId="50" xfId="0" applyFont="1" applyFill="1" applyBorder="1">
      <alignment vertical="center"/>
    </xf>
    <xf numFmtId="0" fontId="3" fillId="0" borderId="51" xfId="0" applyFont="1" applyFill="1" applyBorder="1">
      <alignment vertical="center"/>
    </xf>
    <xf numFmtId="0" fontId="3" fillId="0" borderId="53" xfId="0" applyFont="1" applyFill="1" applyBorder="1">
      <alignment vertical="center"/>
    </xf>
    <xf numFmtId="0" fontId="2" fillId="0" borderId="0" xfId="0" applyFont="1" applyFill="1" applyAlignment="1">
      <alignment vertical="center"/>
    </xf>
    <xf numFmtId="0" fontId="5" fillId="0" borderId="0" xfId="0" applyFont="1" applyFill="1">
      <alignment vertical="center"/>
    </xf>
    <xf numFmtId="0" fontId="2" fillId="0" borderId="0" xfId="0" applyFont="1" applyFill="1" applyAlignment="1">
      <alignment horizontal="right" vertical="center"/>
    </xf>
    <xf numFmtId="0" fontId="8" fillId="0" borderId="0" xfId="0" applyFont="1" applyFill="1" applyAlignment="1">
      <alignment horizontal="right" vertical="center"/>
    </xf>
    <xf numFmtId="0" fontId="3" fillId="0" borderId="10" xfId="0" applyFont="1" applyFill="1" applyBorder="1">
      <alignment vertical="center"/>
    </xf>
    <xf numFmtId="0" fontId="3" fillId="0" borderId="12" xfId="0" applyFont="1" applyFill="1" applyBorder="1">
      <alignment vertical="center"/>
    </xf>
    <xf numFmtId="0" fontId="3" fillId="0" borderId="18" xfId="0" applyFont="1" applyFill="1" applyBorder="1">
      <alignment vertical="center"/>
    </xf>
    <xf numFmtId="0" fontId="17" fillId="0" borderId="0" xfId="5" applyFont="1" applyFill="1" applyAlignment="1">
      <alignment vertical="center"/>
    </xf>
    <xf numFmtId="0" fontId="20" fillId="0" borderId="0" xfId="5" applyFont="1" applyFill="1" applyBorder="1" applyAlignment="1">
      <alignment vertical="center"/>
    </xf>
    <xf numFmtId="0" fontId="3" fillId="0" borderId="0" xfId="5" applyFont="1" applyFill="1" applyAlignment="1">
      <alignment vertical="center"/>
    </xf>
    <xf numFmtId="0" fontId="3" fillId="0" borderId="0" xfId="5" applyFont="1" applyFill="1" applyBorder="1" applyAlignment="1">
      <alignment horizontal="center" vertical="center"/>
    </xf>
    <xf numFmtId="0" fontId="20" fillId="0" borderId="0" xfId="5" applyFont="1" applyFill="1" applyAlignment="1">
      <alignment vertical="center"/>
    </xf>
    <xf numFmtId="0" fontId="19" fillId="0" borderId="0" xfId="5" applyFont="1" applyFill="1" applyAlignment="1">
      <alignment vertical="center"/>
    </xf>
    <xf numFmtId="0" fontId="2" fillId="0" borderId="0" xfId="5" applyFont="1" applyFill="1" applyBorder="1" applyAlignment="1">
      <alignment horizontal="center" vertical="center"/>
    </xf>
    <xf numFmtId="0" fontId="10" fillId="0" borderId="0" xfId="5" applyFont="1" applyFill="1" applyBorder="1" applyAlignment="1">
      <alignment vertical="center"/>
    </xf>
    <xf numFmtId="176" fontId="3" fillId="0" borderId="0" xfId="5" applyNumberFormat="1" applyFont="1" applyFill="1" applyBorder="1" applyAlignment="1">
      <alignment vertical="center"/>
    </xf>
    <xf numFmtId="0" fontId="17" fillId="0" borderId="0" xfId="9" applyFont="1" applyAlignment="1">
      <alignment vertical="top"/>
    </xf>
    <xf numFmtId="0" fontId="14" fillId="0" borderId="0" xfId="9" applyFont="1">
      <alignment vertical="center"/>
    </xf>
    <xf numFmtId="0" fontId="23" fillId="0" borderId="0" xfId="9" applyFont="1">
      <alignment vertical="center"/>
    </xf>
    <xf numFmtId="0" fontId="14" fillId="0" borderId="32" xfId="9" applyFont="1" applyBorder="1" applyAlignment="1">
      <alignment horizontal="left"/>
    </xf>
    <xf numFmtId="0" fontId="14" fillId="0" borderId="36" xfId="9" applyFont="1" applyBorder="1" applyAlignment="1">
      <alignment horizontal="right" vertical="top"/>
    </xf>
    <xf numFmtId="0" fontId="14" fillId="0" borderId="85" xfId="9" applyFont="1" applyBorder="1" applyAlignment="1">
      <alignment horizontal="center" vertical="center"/>
    </xf>
    <xf numFmtId="0" fontId="14" fillId="0" borderId="65" xfId="9" applyFont="1" applyBorder="1">
      <alignment vertical="center"/>
    </xf>
    <xf numFmtId="0" fontId="14" fillId="0" borderId="64" xfId="9" applyFont="1" applyBorder="1">
      <alignment vertical="center"/>
    </xf>
    <xf numFmtId="0" fontId="14" fillId="0" borderId="66" xfId="9" applyFont="1" applyBorder="1">
      <alignment vertical="center"/>
    </xf>
    <xf numFmtId="0" fontId="14" fillId="0" borderId="62" xfId="9" applyFont="1" applyBorder="1">
      <alignment vertical="center"/>
    </xf>
    <xf numFmtId="0" fontId="14" fillId="0" borderId="61" xfId="9" applyFont="1" applyBorder="1">
      <alignment vertical="center"/>
    </xf>
    <xf numFmtId="0" fontId="2" fillId="0" borderId="0" xfId="9" applyFont="1">
      <alignment vertical="center"/>
    </xf>
    <xf numFmtId="0" fontId="16" fillId="0" borderId="0" xfId="9" applyFont="1">
      <alignment vertical="center"/>
    </xf>
    <xf numFmtId="0" fontId="24" fillId="0" borderId="0" xfId="9" applyFont="1">
      <alignment vertical="center"/>
    </xf>
    <xf numFmtId="0" fontId="14" fillId="0" borderId="88" xfId="9" applyFont="1" applyBorder="1">
      <alignment vertical="center"/>
    </xf>
    <xf numFmtId="0" fontId="14" fillId="0" borderId="80" xfId="9" applyFont="1" applyBorder="1">
      <alignment vertical="center"/>
    </xf>
    <xf numFmtId="0" fontId="14" fillId="0" borderId="82" xfId="9" applyFont="1" applyBorder="1">
      <alignment vertical="center"/>
    </xf>
    <xf numFmtId="0" fontId="14" fillId="3" borderId="95" xfId="9" applyFont="1" applyFill="1" applyBorder="1" applyAlignment="1">
      <alignment horizontal="right" vertical="center"/>
    </xf>
    <xf numFmtId="0" fontId="14" fillId="0" borderId="0" xfId="9" applyFont="1" applyAlignment="1">
      <alignment horizontal="right"/>
    </xf>
    <xf numFmtId="0" fontId="8" fillId="0" borderId="0" xfId="9" applyFont="1" applyAlignment="1">
      <alignment horizontal="right" vertical="center"/>
    </xf>
    <xf numFmtId="0" fontId="13" fillId="0" borderId="0" xfId="9" applyFont="1">
      <alignment vertical="center"/>
    </xf>
    <xf numFmtId="0" fontId="28" fillId="0" borderId="0" xfId="9" applyFont="1">
      <alignment vertical="center"/>
    </xf>
    <xf numFmtId="177" fontId="3" fillId="0" borderId="11" xfId="0" applyNumberFormat="1" applyFont="1" applyFill="1" applyBorder="1">
      <alignment vertical="center"/>
    </xf>
    <xf numFmtId="0" fontId="29" fillId="0" borderId="0" xfId="0" applyFont="1" applyFill="1" applyAlignment="1">
      <alignment horizontal="right"/>
    </xf>
    <xf numFmtId="0" fontId="29" fillId="0" borderId="0" xfId="9" applyFont="1" applyAlignment="1">
      <alignment horizontal="right" vertical="center"/>
    </xf>
    <xf numFmtId="0" fontId="13" fillId="0" borderId="50" xfId="9" applyFont="1" applyBorder="1" applyAlignment="1">
      <alignment vertical="center"/>
    </xf>
    <xf numFmtId="0" fontId="27" fillId="0" borderId="0" xfId="9" applyFont="1" applyAlignment="1">
      <alignment horizontal="right" vertical="center"/>
    </xf>
    <xf numFmtId="0" fontId="13" fillId="0" borderId="0" xfId="9" applyFont="1" applyAlignment="1">
      <alignment horizontal="right" vertical="center"/>
    </xf>
    <xf numFmtId="0" fontId="33" fillId="2" borderId="0" xfId="5" applyFont="1" applyFill="1" applyAlignment="1">
      <alignment vertical="center"/>
    </xf>
    <xf numFmtId="0" fontId="13" fillId="0" borderId="51" xfId="9" applyFont="1" applyBorder="1" applyAlignment="1">
      <alignment vertical="center"/>
    </xf>
    <xf numFmtId="0" fontId="13" fillId="0" borderId="53" xfId="9" applyFont="1" applyBorder="1" applyAlignment="1">
      <alignment vertical="center"/>
    </xf>
    <xf numFmtId="0" fontId="3" fillId="0" borderId="0" xfId="5" applyFont="1" applyAlignment="1">
      <alignment vertical="center"/>
    </xf>
    <xf numFmtId="0" fontId="3" fillId="2" borderId="0" xfId="5" applyFont="1" applyFill="1" applyAlignment="1">
      <alignment horizontal="right" vertical="center"/>
    </xf>
    <xf numFmtId="0" fontId="3" fillId="2" borderId="0" xfId="5" quotePrefix="1" applyFont="1" applyFill="1" applyBorder="1" applyAlignment="1">
      <alignment vertical="center"/>
    </xf>
    <xf numFmtId="0" fontId="13" fillId="0" borderId="48" xfId="9" applyFont="1" applyBorder="1" applyAlignment="1">
      <alignment vertical="center"/>
    </xf>
    <xf numFmtId="0" fontId="7" fillId="0" borderId="0" xfId="5" applyFont="1" applyFill="1" applyBorder="1" applyAlignment="1">
      <alignment horizontal="center" vertical="center"/>
    </xf>
    <xf numFmtId="0" fontId="7" fillId="0" borderId="0" xfId="5" applyFont="1" applyFill="1" applyAlignment="1">
      <alignment vertical="center"/>
    </xf>
    <xf numFmtId="0" fontId="7" fillId="0" borderId="0" xfId="5" applyFont="1" applyFill="1" applyBorder="1" applyAlignment="1">
      <alignment vertical="center"/>
    </xf>
    <xf numFmtId="0" fontId="34" fillId="0" borderId="0" xfId="5" applyFont="1" applyFill="1" applyBorder="1" applyAlignment="1">
      <alignment vertical="center"/>
    </xf>
    <xf numFmtId="0" fontId="18" fillId="0" borderId="0" xfId="5" applyFont="1" applyFill="1" applyAlignment="1">
      <alignment vertical="center"/>
    </xf>
    <xf numFmtId="0" fontId="22" fillId="0" borderId="0" xfId="5" applyFont="1" applyFill="1" applyAlignment="1">
      <alignment vertical="center"/>
    </xf>
    <xf numFmtId="0" fontId="18" fillId="2" borderId="0" xfId="5" applyFont="1" applyFill="1" applyAlignment="1">
      <alignment vertical="center"/>
    </xf>
    <xf numFmtId="0" fontId="22" fillId="2" borderId="0" xfId="5" applyFont="1" applyFill="1" applyAlignment="1">
      <alignment vertical="center"/>
    </xf>
    <xf numFmtId="0" fontId="37" fillId="2" borderId="0" xfId="5" applyFont="1" applyFill="1" applyAlignment="1">
      <alignment vertical="center"/>
    </xf>
    <xf numFmtId="0" fontId="38" fillId="2" borderId="0" xfId="5" applyFont="1" applyFill="1" applyAlignment="1">
      <alignment vertical="center"/>
    </xf>
    <xf numFmtId="0" fontId="22" fillId="0" borderId="0" xfId="5" applyFont="1" applyFill="1" applyBorder="1" applyAlignment="1">
      <alignment horizontal="left" vertical="center"/>
    </xf>
    <xf numFmtId="0" fontId="22" fillId="0" borderId="0" xfId="5" applyFont="1" applyFill="1" applyBorder="1" applyAlignment="1">
      <alignment horizontal="center" vertical="center"/>
    </xf>
    <xf numFmtId="0" fontId="22" fillId="0" borderId="0" xfId="5" applyFont="1" applyFill="1" applyBorder="1" applyAlignment="1">
      <alignment horizontal="right" vertical="center"/>
    </xf>
    <xf numFmtId="0" fontId="22" fillId="0" borderId="0" xfId="5" applyFont="1" applyFill="1" applyAlignment="1">
      <alignment horizontal="left" vertical="center"/>
    </xf>
    <xf numFmtId="0" fontId="34" fillId="0" borderId="0" xfId="5" applyFont="1" applyFill="1" applyBorder="1" applyAlignment="1">
      <alignment horizontal="right" vertical="center"/>
    </xf>
    <xf numFmtId="0" fontId="22" fillId="0" borderId="0" xfId="5" applyFont="1" applyFill="1" applyBorder="1" applyAlignment="1">
      <alignment vertical="center"/>
    </xf>
    <xf numFmtId="0" fontId="22" fillId="0" borderId="1" xfId="5" applyFont="1" applyFill="1" applyBorder="1" applyAlignment="1">
      <alignment horizontal="center" vertical="center"/>
    </xf>
    <xf numFmtId="0" fontId="34" fillId="0" borderId="35" xfId="5" applyFont="1" applyFill="1" applyBorder="1" applyAlignment="1">
      <alignment horizontal="center" vertical="center"/>
    </xf>
    <xf numFmtId="0" fontId="34" fillId="0" borderId="11" xfId="5" applyFont="1" applyFill="1" applyBorder="1" applyAlignment="1">
      <alignment horizontal="center" vertical="center" wrapText="1"/>
    </xf>
    <xf numFmtId="0" fontId="34" fillId="0" borderId="12" xfId="5" applyFont="1" applyFill="1" applyBorder="1" applyAlignment="1">
      <alignment horizontal="center" vertical="center" wrapText="1"/>
    </xf>
    <xf numFmtId="0" fontId="34" fillId="0" borderId="1" xfId="5" applyFont="1" applyFill="1" applyBorder="1" applyAlignment="1">
      <alignment horizontal="center" vertical="center" wrapText="1"/>
    </xf>
    <xf numFmtId="0" fontId="34" fillId="0" borderId="10" xfId="5" applyFont="1" applyFill="1" applyBorder="1" applyAlignment="1">
      <alignment horizontal="center" vertical="center" wrapText="1"/>
    </xf>
    <xf numFmtId="0" fontId="34" fillId="0" borderId="54" xfId="5" applyFont="1" applyFill="1" applyBorder="1" applyAlignment="1">
      <alignment horizontal="center" vertical="center" wrapText="1"/>
    </xf>
    <xf numFmtId="0" fontId="34" fillId="0" borderId="11" xfId="5" applyFont="1" applyFill="1" applyBorder="1" applyAlignment="1">
      <alignment horizontal="left" vertical="center"/>
    </xf>
    <xf numFmtId="176" fontId="34" fillId="0" borderId="11" xfId="5" applyNumberFormat="1" applyFont="1" applyFill="1" applyBorder="1" applyAlignment="1">
      <alignment horizontal="right" vertical="center"/>
    </xf>
    <xf numFmtId="0" fontId="34" fillId="0" borderId="0" xfId="5" applyFont="1" applyFill="1" applyBorder="1" applyAlignment="1">
      <alignment horizontal="left" vertical="center"/>
    </xf>
    <xf numFmtId="0" fontId="34" fillId="0" borderId="69" xfId="5" applyFont="1" applyFill="1" applyBorder="1" applyAlignment="1">
      <alignment horizontal="left" vertical="center"/>
    </xf>
    <xf numFmtId="176" fontId="34" fillId="0" borderId="69" xfId="5" applyNumberFormat="1" applyFont="1" applyFill="1" applyBorder="1" applyAlignment="1">
      <alignment horizontal="right" vertical="center"/>
    </xf>
    <xf numFmtId="0" fontId="34" fillId="0" borderId="49" xfId="5" applyFont="1" applyBorder="1" applyAlignment="1">
      <alignment horizontal="right" vertical="center"/>
    </xf>
    <xf numFmtId="176" fontId="34" fillId="0" borderId="49" xfId="5" applyNumberFormat="1" applyFont="1" applyBorder="1" applyAlignment="1">
      <alignment horizontal="right" vertical="center"/>
    </xf>
    <xf numFmtId="176" fontId="34" fillId="0" borderId="50" xfId="5" applyNumberFormat="1" applyFont="1" applyBorder="1" applyAlignment="1">
      <alignment horizontal="right" vertical="center"/>
    </xf>
    <xf numFmtId="0" fontId="34" fillId="0" borderId="51" xfId="5" applyFont="1" applyBorder="1" applyAlignment="1">
      <alignment horizontal="center" vertical="center"/>
    </xf>
    <xf numFmtId="0" fontId="34" fillId="0" borderId="0" xfId="5" applyFont="1" applyFill="1" applyBorder="1" applyAlignment="1">
      <alignment horizontal="center" vertical="center"/>
    </xf>
    <xf numFmtId="0" fontId="40" fillId="0" borderId="0" xfId="5" applyFont="1" applyFill="1" applyAlignment="1">
      <alignment vertical="center"/>
    </xf>
    <xf numFmtId="0" fontId="40" fillId="0" borderId="0" xfId="5" applyFont="1" applyFill="1" applyBorder="1" applyAlignment="1">
      <alignment vertical="center"/>
    </xf>
    <xf numFmtId="0" fontId="41" fillId="0" borderId="42" xfId="5" applyFont="1" applyFill="1" applyBorder="1" applyAlignment="1">
      <alignment horizontal="right" vertical="center"/>
    </xf>
    <xf numFmtId="178" fontId="34" fillId="0" borderId="43" xfId="5" applyNumberFormat="1" applyFont="1" applyFill="1" applyBorder="1" applyAlignment="1">
      <alignment horizontal="right" vertical="center"/>
    </xf>
    <xf numFmtId="178" fontId="34" fillId="0" borderId="47" xfId="5" applyNumberFormat="1" applyFont="1" applyFill="1" applyBorder="1" applyAlignment="1">
      <alignment vertical="center"/>
    </xf>
    <xf numFmtId="178" fontId="34" fillId="0" borderId="48" xfId="5" applyNumberFormat="1" applyFont="1" applyFill="1" applyBorder="1" applyAlignment="1">
      <alignment horizontal="right" vertical="center"/>
    </xf>
    <xf numFmtId="178" fontId="34" fillId="0" borderId="49" xfId="5" applyNumberFormat="1" applyFont="1" applyFill="1" applyBorder="1" applyAlignment="1">
      <alignment horizontal="right" vertical="center"/>
    </xf>
    <xf numFmtId="178" fontId="34" fillId="0" borderId="53" xfId="5" applyNumberFormat="1" applyFont="1" applyFill="1" applyBorder="1" applyAlignment="1">
      <alignment horizontal="right" vertical="center"/>
    </xf>
    <xf numFmtId="0" fontId="34" fillId="0" borderId="43" xfId="5" applyFont="1" applyFill="1" applyBorder="1" applyAlignment="1">
      <alignment horizontal="center" vertical="center"/>
    </xf>
    <xf numFmtId="178" fontId="34" fillId="0" borderId="42" xfId="5" applyNumberFormat="1" applyFont="1" applyFill="1" applyBorder="1" applyAlignment="1">
      <alignment horizontal="right" vertical="center"/>
    </xf>
    <xf numFmtId="178" fontId="34" fillId="0" borderId="47" xfId="5" applyNumberFormat="1" applyFont="1" applyFill="1" applyBorder="1" applyAlignment="1">
      <alignment horizontal="right" vertical="center"/>
    </xf>
    <xf numFmtId="0" fontId="40" fillId="0" borderId="48" xfId="5" applyFont="1" applyFill="1" applyBorder="1" applyAlignment="1">
      <alignment vertical="center"/>
    </xf>
    <xf numFmtId="178" fontId="34" fillId="0" borderId="53" xfId="5" applyNumberFormat="1" applyFont="1" applyFill="1" applyBorder="1" applyAlignment="1">
      <alignment vertical="center"/>
    </xf>
    <xf numFmtId="176" fontId="34" fillId="0" borderId="0" xfId="5" applyNumberFormat="1" applyFont="1" applyFill="1" applyBorder="1" applyAlignment="1">
      <alignment vertical="center"/>
    </xf>
    <xf numFmtId="0" fontId="34" fillId="0" borderId="45" xfId="5" applyFont="1" applyFill="1" applyBorder="1" applyAlignment="1">
      <alignment horizontal="center" vertical="center"/>
    </xf>
    <xf numFmtId="176" fontId="34" fillId="0" borderId="43" xfId="5" applyNumberFormat="1" applyFont="1" applyFill="1" applyBorder="1" applyAlignment="1">
      <alignment vertical="center"/>
    </xf>
    <xf numFmtId="176" fontId="34" fillId="0" borderId="47" xfId="5" applyNumberFormat="1" applyFont="1" applyFill="1" applyBorder="1" applyAlignment="1">
      <alignment horizontal="center" vertical="center"/>
    </xf>
    <xf numFmtId="12" fontId="34" fillId="0" borderId="43" xfId="5" applyNumberFormat="1" applyFont="1" applyFill="1" applyBorder="1" applyAlignment="1">
      <alignment vertical="center"/>
    </xf>
    <xf numFmtId="0" fontId="34" fillId="0" borderId="49" xfId="5" applyFont="1" applyFill="1" applyBorder="1" applyAlignment="1">
      <alignment horizontal="center" vertical="center"/>
    </xf>
    <xf numFmtId="0" fontId="34" fillId="0" borderId="53" xfId="5" applyFont="1" applyFill="1" applyBorder="1" applyAlignment="1">
      <alignment horizontal="center" vertical="center"/>
    </xf>
    <xf numFmtId="12" fontId="34" fillId="0" borderId="49" xfId="5" applyNumberFormat="1" applyFont="1" applyFill="1" applyBorder="1" applyAlignment="1">
      <alignment vertical="center"/>
    </xf>
    <xf numFmtId="12" fontId="34" fillId="0" borderId="53" xfId="5" applyNumberFormat="1" applyFont="1" applyFill="1" applyBorder="1" applyAlignment="1">
      <alignment vertical="center"/>
    </xf>
    <xf numFmtId="0" fontId="34" fillId="0" borderId="45" xfId="5" applyFont="1" applyFill="1" applyBorder="1" applyAlignment="1">
      <alignment horizontal="left" vertical="center"/>
    </xf>
    <xf numFmtId="0" fontId="34" fillId="0" borderId="47" xfId="5" applyFont="1" applyFill="1" applyBorder="1" applyAlignment="1">
      <alignment horizontal="right" vertical="center"/>
    </xf>
    <xf numFmtId="0" fontId="34" fillId="0" borderId="51" xfId="5" applyFont="1" applyFill="1" applyBorder="1" applyAlignment="1">
      <alignment horizontal="center" vertical="center"/>
    </xf>
    <xf numFmtId="176" fontId="34" fillId="0" borderId="53" xfId="5" applyNumberFormat="1" applyFont="1" applyFill="1" applyBorder="1" applyAlignment="1">
      <alignment vertical="center"/>
    </xf>
    <xf numFmtId="178" fontId="34" fillId="0" borderId="57" xfId="5" applyNumberFormat="1" applyFont="1" applyFill="1" applyBorder="1" applyAlignment="1">
      <alignment vertical="center"/>
    </xf>
    <xf numFmtId="0" fontId="42" fillId="2" borderId="0" xfId="5" applyFont="1" applyFill="1" applyAlignment="1">
      <alignment horizontal="right" vertical="center"/>
    </xf>
    <xf numFmtId="0" fontId="3" fillId="0" borderId="0" xfId="3" applyFont="1" applyAlignment="1">
      <alignment horizontal="left" vertical="center"/>
    </xf>
    <xf numFmtId="38" fontId="2" fillId="0" borderId="0" xfId="4" applyFont="1">
      <alignment vertical="center"/>
    </xf>
    <xf numFmtId="0" fontId="2" fillId="0" borderId="0" xfId="3" applyFont="1" applyAlignment="1">
      <alignment horizontal="right" vertical="center"/>
    </xf>
    <xf numFmtId="0" fontId="2" fillId="0" borderId="0" xfId="3" applyFont="1" applyAlignment="1">
      <alignment horizontal="center" vertical="center"/>
    </xf>
    <xf numFmtId="38" fontId="2" fillId="0" borderId="1" xfId="4" applyFont="1" applyBorder="1" applyAlignment="1">
      <alignment horizontal="center" vertical="center"/>
    </xf>
    <xf numFmtId="38" fontId="2" fillId="0" borderId="1" xfId="4" applyFont="1" applyBorder="1" applyAlignment="1">
      <alignment horizontal="center" vertical="center" wrapText="1"/>
    </xf>
    <xf numFmtId="0" fontId="2" fillId="0" borderId="72" xfId="3" applyFont="1" applyBorder="1" applyAlignment="1">
      <alignment horizontal="center" vertical="center"/>
    </xf>
    <xf numFmtId="0" fontId="2" fillId="0" borderId="72" xfId="3" applyFont="1" applyBorder="1">
      <alignment vertical="center"/>
    </xf>
    <xf numFmtId="0" fontId="2" fillId="0" borderId="73" xfId="3" applyFont="1" applyBorder="1" applyAlignment="1">
      <alignment horizontal="center" vertical="center"/>
    </xf>
    <xf numFmtId="0" fontId="2" fillId="0" borderId="73" xfId="3" applyFont="1" applyBorder="1">
      <alignment vertical="center"/>
    </xf>
    <xf numFmtId="0" fontId="3" fillId="0" borderId="0" xfId="3" applyFont="1" applyAlignment="1">
      <alignment horizontal="left" vertical="center" wrapText="1"/>
    </xf>
    <xf numFmtId="0" fontId="17" fillId="0" borderId="0" xfId="3" applyFont="1" applyAlignment="1">
      <alignment horizontal="center" vertical="center"/>
    </xf>
    <xf numFmtId="0" fontId="2" fillId="0" borderId="103" xfId="3" applyFont="1" applyBorder="1" applyAlignment="1">
      <alignment horizontal="center" vertical="center"/>
    </xf>
    <xf numFmtId="0" fontId="2" fillId="0" borderId="103" xfId="3" applyFont="1" applyBorder="1">
      <alignment vertical="center"/>
    </xf>
    <xf numFmtId="0" fontId="2" fillId="0" borderId="1" xfId="3" applyFont="1" applyBorder="1">
      <alignment vertical="center"/>
    </xf>
    <xf numFmtId="0" fontId="43" fillId="0" borderId="0" xfId="3" applyFont="1" applyAlignment="1">
      <alignment horizontal="center" vertical="center"/>
    </xf>
    <xf numFmtId="0" fontId="43" fillId="0" borderId="0" xfId="3" applyFont="1">
      <alignment vertical="center"/>
    </xf>
    <xf numFmtId="38" fontId="43" fillId="0" borderId="0" xfId="4" applyFont="1">
      <alignment vertical="center"/>
    </xf>
    <xf numFmtId="2" fontId="16" fillId="0" borderId="0" xfId="3" applyNumberFormat="1" applyFont="1">
      <alignment vertical="center"/>
    </xf>
    <xf numFmtId="0" fontId="10" fillId="0" borderId="0" xfId="3" applyFont="1" applyAlignment="1">
      <alignment horizontal="center" vertical="center"/>
    </xf>
    <xf numFmtId="0" fontId="17" fillId="0" borderId="0" xfId="3" applyFont="1">
      <alignment vertical="center"/>
    </xf>
    <xf numFmtId="0" fontId="16" fillId="0" borderId="0" xfId="3" applyFont="1" applyAlignment="1">
      <alignment horizontal="center" vertical="center"/>
    </xf>
    <xf numFmtId="0" fontId="16" fillId="0" borderId="0" xfId="3" applyFont="1" applyAlignment="1">
      <alignment horizontal="center"/>
    </xf>
    <xf numFmtId="0" fontId="2" fillId="0" borderId="0" xfId="3" applyFont="1" applyAlignment="1">
      <alignment horizontal="right"/>
    </xf>
    <xf numFmtId="0" fontId="2" fillId="0" borderId="11" xfId="3" applyFont="1" applyBorder="1" applyAlignment="1">
      <alignment horizontal="right" vertical="center"/>
    </xf>
    <xf numFmtId="0" fontId="16" fillId="0" borderId="0" xfId="3" applyFont="1" applyAlignment="1">
      <alignment horizontal="center" vertical="center" wrapText="1"/>
    </xf>
    <xf numFmtId="0" fontId="17" fillId="0" borderId="0" xfId="3" applyFont="1" applyAlignment="1">
      <alignment horizontal="center" vertical="center" wrapText="1"/>
    </xf>
    <xf numFmtId="0" fontId="2" fillId="0" borderId="77" xfId="3" applyFont="1" applyBorder="1">
      <alignment vertical="center"/>
    </xf>
    <xf numFmtId="0" fontId="16" fillId="0" borderId="0" xfId="3" applyFont="1">
      <alignment vertical="center"/>
    </xf>
    <xf numFmtId="0" fontId="10" fillId="0" borderId="73" xfId="3" applyFont="1" applyBorder="1">
      <alignment vertical="center"/>
    </xf>
    <xf numFmtId="2" fontId="16" fillId="0" borderId="73" xfId="3" applyNumberFormat="1" applyFont="1" applyBorder="1">
      <alignment vertical="center"/>
    </xf>
    <xf numFmtId="0" fontId="10" fillId="0" borderId="103" xfId="3" applyFont="1" applyBorder="1">
      <alignment vertical="center"/>
    </xf>
    <xf numFmtId="2" fontId="16" fillId="0" borderId="103" xfId="3" applyNumberFormat="1" applyFont="1" applyBorder="1">
      <alignment vertical="center"/>
    </xf>
    <xf numFmtId="0" fontId="44" fillId="0" borderId="0" xfId="3" applyFont="1">
      <alignment vertical="center"/>
    </xf>
    <xf numFmtId="2" fontId="45" fillId="0" borderId="0" xfId="3" applyNumberFormat="1" applyFont="1">
      <alignment vertical="center"/>
    </xf>
    <xf numFmtId="0" fontId="44" fillId="0" borderId="0" xfId="3" applyFont="1" applyAlignment="1">
      <alignment horizontal="center" vertical="center"/>
    </xf>
    <xf numFmtId="0" fontId="2" fillId="0" borderId="0" xfId="3" applyFont="1" applyBorder="1">
      <alignment vertical="center"/>
    </xf>
    <xf numFmtId="0" fontId="9" fillId="0" borderId="0" xfId="3" applyFont="1" applyBorder="1">
      <alignment vertical="center"/>
    </xf>
    <xf numFmtId="0" fontId="3" fillId="0" borderId="0" xfId="3" applyFont="1" applyBorder="1" applyAlignment="1">
      <alignment horizontal="center" vertical="center"/>
    </xf>
    <xf numFmtId="0" fontId="3" fillId="0" borderId="0" xfId="3" applyFont="1" applyBorder="1" applyAlignment="1">
      <alignment horizontal="center" vertical="center" wrapText="1"/>
    </xf>
    <xf numFmtId="0" fontId="3" fillId="0" borderId="0" xfId="3" applyFont="1" applyBorder="1">
      <alignment vertical="center"/>
    </xf>
    <xf numFmtId="0" fontId="3" fillId="0" borderId="0" xfId="3" applyFont="1" applyBorder="1" applyAlignment="1">
      <alignment horizontal="left" vertical="center"/>
    </xf>
    <xf numFmtId="0" fontId="3" fillId="0" borderId="0" xfId="3" applyFont="1" applyBorder="1" applyAlignment="1">
      <alignment horizontal="left" vertical="center" wrapText="1"/>
    </xf>
    <xf numFmtId="0" fontId="17" fillId="0" borderId="0" xfId="3" applyFont="1" applyBorder="1" applyAlignment="1">
      <alignment horizontal="center" vertical="center"/>
    </xf>
    <xf numFmtId="0" fontId="3" fillId="0" borderId="0" xfId="3" applyFont="1" applyBorder="1" applyAlignment="1">
      <alignment vertical="center" wrapText="1"/>
    </xf>
    <xf numFmtId="0" fontId="10" fillId="0" borderId="0" xfId="3" applyFont="1" applyBorder="1">
      <alignment vertical="center"/>
    </xf>
    <xf numFmtId="0" fontId="17" fillId="0" borderId="0" xfId="3" applyFont="1" applyBorder="1">
      <alignment vertical="center"/>
    </xf>
    <xf numFmtId="0" fontId="2" fillId="0" borderId="0" xfId="3" applyFont="1" applyBorder="1" applyAlignment="1">
      <alignment horizontal="right"/>
    </xf>
    <xf numFmtId="0" fontId="2" fillId="0" borderId="0" xfId="3" applyFont="1" applyBorder="1" applyAlignment="1">
      <alignment horizontal="right" vertical="center"/>
    </xf>
    <xf numFmtId="0" fontId="2" fillId="0" borderId="0" xfId="3" applyFont="1" applyBorder="1" applyAlignment="1">
      <alignment horizontal="center" vertical="center"/>
    </xf>
    <xf numFmtId="0" fontId="17" fillId="0" borderId="0" xfId="3" applyFont="1" applyBorder="1" applyAlignment="1">
      <alignment horizontal="center" vertical="center" wrapText="1"/>
    </xf>
    <xf numFmtId="0" fontId="16" fillId="0" borderId="0" xfId="3" applyFont="1" applyBorder="1" applyAlignment="1">
      <alignment horizontal="center" vertical="center" wrapText="1"/>
    </xf>
    <xf numFmtId="0" fontId="8" fillId="0" borderId="0" xfId="0" applyFont="1" applyFill="1" applyAlignment="1">
      <alignment vertical="center"/>
    </xf>
    <xf numFmtId="0" fontId="32" fillId="2" borderId="0" xfId="5" applyFont="1" applyFill="1" applyAlignment="1">
      <alignment vertical="center"/>
    </xf>
    <xf numFmtId="179" fontId="10" fillId="0" borderId="73" xfId="3" applyNumberFormat="1" applyFont="1" applyBorder="1" applyAlignment="1">
      <alignment horizontal="center" vertical="center"/>
    </xf>
    <xf numFmtId="179" fontId="10" fillId="0" borderId="103" xfId="3" applyNumberFormat="1" applyFont="1" applyBorder="1" applyAlignment="1">
      <alignment horizontal="center" vertical="center"/>
    </xf>
    <xf numFmtId="0" fontId="48" fillId="2" borderId="0" xfId="0" applyFont="1" applyFill="1" applyAlignment="1">
      <alignment horizontal="left" vertical="center"/>
    </xf>
    <xf numFmtId="0" fontId="0" fillId="2" borderId="0" xfId="0" applyFill="1" applyAlignment="1">
      <alignment horizontal="center" vertical="center"/>
    </xf>
    <xf numFmtId="0" fontId="0" fillId="2" borderId="0" xfId="0" applyFill="1">
      <alignment vertical="center"/>
    </xf>
    <xf numFmtId="0" fontId="48" fillId="2" borderId="0" xfId="0" applyFont="1" applyFill="1" applyAlignment="1">
      <alignment vertical="center"/>
    </xf>
    <xf numFmtId="0" fontId="48" fillId="2" borderId="0" xfId="0" applyFont="1" applyFill="1">
      <alignment vertical="center"/>
    </xf>
    <xf numFmtId="38" fontId="0" fillId="2" borderId="4" xfId="10" applyFont="1" applyFill="1" applyBorder="1" applyAlignment="1">
      <alignment vertical="center"/>
    </xf>
    <xf numFmtId="0" fontId="0" fillId="2" borderId="4" xfId="0" applyFill="1" applyBorder="1">
      <alignment vertical="center"/>
    </xf>
    <xf numFmtId="0" fontId="0" fillId="2" borderId="10" xfId="0" applyFill="1" applyBorder="1">
      <alignment vertical="center"/>
    </xf>
    <xf numFmtId="0" fontId="0" fillId="2" borderId="12" xfId="0" applyFill="1" applyBorder="1">
      <alignment vertical="center"/>
    </xf>
    <xf numFmtId="0" fontId="10" fillId="2" borderId="8" xfId="5" applyFont="1" applyFill="1" applyBorder="1" applyAlignment="1">
      <alignment horizontal="lef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8" xfId="0" applyFill="1" applyBorder="1">
      <alignment vertical="center"/>
    </xf>
    <xf numFmtId="0" fontId="0" fillId="2" borderId="9" xfId="0" applyFill="1" applyBorder="1">
      <alignment vertical="center"/>
    </xf>
    <xf numFmtId="0" fontId="10" fillId="2" borderId="11" xfId="5" applyFont="1" applyFill="1" applyBorder="1" applyAlignment="1">
      <alignment horizontal="left" vertical="center"/>
    </xf>
    <xf numFmtId="0" fontId="0" fillId="2" borderId="11" xfId="0" applyFill="1" applyBorder="1" applyAlignment="1">
      <alignment vertical="center"/>
    </xf>
    <xf numFmtId="0" fontId="0" fillId="2" borderId="12" xfId="0" applyFill="1" applyBorder="1" applyAlignment="1">
      <alignment vertical="center"/>
    </xf>
    <xf numFmtId="0" fontId="0" fillId="2" borderId="11" xfId="0" applyFill="1" applyBorder="1">
      <alignment vertical="center"/>
    </xf>
    <xf numFmtId="176" fontId="34" fillId="0" borderId="47" xfId="5" applyNumberFormat="1" applyFont="1" applyFill="1" applyBorder="1" applyAlignment="1">
      <alignment horizontal="right" vertical="center"/>
    </xf>
    <xf numFmtId="0" fontId="0" fillId="5" borderId="1" xfId="0" applyFill="1" applyBorder="1" applyAlignment="1">
      <alignment horizontal="center" vertical="center" shrinkToFit="1"/>
    </xf>
    <xf numFmtId="0" fontId="0" fillId="5" borderId="1" xfId="0"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38" fontId="0" fillId="2" borderId="0" xfId="10" applyFont="1" applyFill="1" applyBorder="1" applyAlignment="1">
      <alignment horizontal="center" vertical="center"/>
    </xf>
    <xf numFmtId="0" fontId="0" fillId="2" borderId="0" xfId="0" applyFill="1" applyBorder="1" applyAlignment="1">
      <alignment horizontal="center" vertical="center"/>
    </xf>
    <xf numFmtId="0" fontId="0" fillId="2" borderId="0" xfId="0" applyFill="1" applyBorder="1" applyAlignment="1">
      <alignment horizontal="center" vertical="center" shrinkToFit="1"/>
    </xf>
    <xf numFmtId="0" fontId="49" fillId="2" borderId="0" xfId="0" applyFont="1" applyFill="1">
      <alignment vertical="center"/>
    </xf>
    <xf numFmtId="0" fontId="49" fillId="2" borderId="0" xfId="0" applyFont="1" applyFill="1" applyAlignment="1">
      <alignment horizontal="right" vertical="center"/>
    </xf>
    <xf numFmtId="0" fontId="49" fillId="2" borderId="0" xfId="0" applyFont="1" applyFill="1" applyAlignment="1">
      <alignment horizontal="left" vertical="center"/>
    </xf>
    <xf numFmtId="0" fontId="10" fillId="0" borderId="77" xfId="3" applyFont="1" applyBorder="1" applyAlignment="1">
      <alignment vertical="center" shrinkToFit="1"/>
    </xf>
    <xf numFmtId="0" fontId="10" fillId="0" borderId="73" xfId="3" applyFont="1" applyBorder="1" applyAlignment="1">
      <alignment vertical="center" shrinkToFit="1"/>
    </xf>
    <xf numFmtId="0" fontId="10" fillId="0" borderId="103" xfId="3" applyFont="1" applyBorder="1" applyAlignment="1">
      <alignment vertical="center" shrinkToFit="1"/>
    </xf>
    <xf numFmtId="0" fontId="0" fillId="0" borderId="0" xfId="0" applyFill="1">
      <alignment vertical="center"/>
    </xf>
    <xf numFmtId="0" fontId="0" fillId="4" borderId="2" xfId="0" applyFill="1" applyBorder="1" applyAlignment="1">
      <alignment vertical="center"/>
    </xf>
    <xf numFmtId="0" fontId="0" fillId="4" borderId="2" xfId="0" applyNumberFormat="1" applyFill="1" applyBorder="1" applyAlignment="1">
      <alignment vertical="center"/>
    </xf>
    <xf numFmtId="0" fontId="8" fillId="0" borderId="0" xfId="0" applyFont="1" applyFill="1" applyAlignment="1">
      <alignment horizontal="right" vertical="center"/>
    </xf>
    <xf numFmtId="38" fontId="0" fillId="2" borderId="2" xfId="10" applyFont="1" applyFill="1" applyBorder="1" applyAlignment="1">
      <alignment vertical="center"/>
    </xf>
    <xf numFmtId="38" fontId="0" fillId="2" borderId="3" xfId="10" applyFont="1" applyFill="1" applyBorder="1" applyAlignment="1">
      <alignment vertical="center"/>
    </xf>
    <xf numFmtId="0" fontId="0" fillId="5" borderId="2" xfId="0" applyFill="1" applyBorder="1" applyAlignment="1">
      <alignment vertical="center"/>
    </xf>
    <xf numFmtId="0" fontId="0" fillId="5" borderId="3" xfId="0" applyFill="1" applyBorder="1" applyAlignment="1">
      <alignment vertical="center"/>
    </xf>
    <xf numFmtId="0" fontId="0" fillId="5" borderId="4" xfId="0" applyFill="1" applyBorder="1" applyAlignment="1">
      <alignment vertical="center"/>
    </xf>
    <xf numFmtId="0" fontId="8" fillId="0" borderId="0" xfId="0" applyFont="1" applyFill="1" applyAlignment="1">
      <alignment horizontal="right"/>
    </xf>
    <xf numFmtId="0" fontId="29" fillId="0" borderId="0" xfId="9" applyFont="1" applyFill="1" applyAlignment="1">
      <alignment horizontal="right" vertical="center"/>
    </xf>
    <xf numFmtId="0" fontId="2" fillId="0" borderId="72" xfId="3" applyFont="1" applyBorder="1" applyAlignment="1">
      <alignment vertical="center" shrinkToFit="1"/>
    </xf>
    <xf numFmtId="0" fontId="34" fillId="0" borderId="35" xfId="5" applyFont="1" applyFill="1" applyBorder="1" applyAlignment="1">
      <alignment horizontal="center" vertical="center"/>
    </xf>
    <xf numFmtId="0" fontId="34" fillId="0" borderId="12" xfId="5" applyFont="1" applyFill="1" applyBorder="1" applyAlignment="1">
      <alignment horizontal="center" vertical="center" wrapText="1"/>
    </xf>
    <xf numFmtId="0" fontId="22" fillId="0" borderId="1" xfId="5" applyFont="1" applyFill="1" applyBorder="1" applyAlignment="1">
      <alignment horizontal="center" vertical="center"/>
    </xf>
    <xf numFmtId="0" fontId="34" fillId="0" borderId="0" xfId="5" applyFont="1" applyFill="1" applyBorder="1" applyAlignment="1">
      <alignment horizontal="center" vertical="center"/>
    </xf>
    <xf numFmtId="0" fontId="34" fillId="0" borderId="0" xfId="5" applyFont="1" applyFill="1" applyBorder="1" applyAlignment="1">
      <alignment horizontal="left" vertical="center"/>
    </xf>
    <xf numFmtId="0" fontId="34" fillId="0" borderId="0" xfId="5" applyFont="1" applyFill="1" applyBorder="1" applyAlignment="1">
      <alignment horizontal="right" vertical="center"/>
    </xf>
    <xf numFmtId="0" fontId="34" fillId="0" borderId="43" xfId="5" applyFont="1" applyFill="1" applyBorder="1" applyAlignment="1">
      <alignment horizontal="center" vertical="center"/>
    </xf>
    <xf numFmtId="0" fontId="34" fillId="0" borderId="49" xfId="5" applyFont="1" applyFill="1" applyBorder="1" applyAlignment="1">
      <alignment horizontal="center" vertical="center"/>
    </xf>
    <xf numFmtId="0" fontId="34" fillId="0" borderId="53" xfId="5" applyFont="1" applyFill="1" applyBorder="1" applyAlignment="1">
      <alignment horizontal="center" vertical="center"/>
    </xf>
    <xf numFmtId="0" fontId="34" fillId="0" borderId="51" xfId="5" applyFont="1" applyBorder="1" applyAlignment="1">
      <alignment horizontal="center" vertical="center"/>
    </xf>
    <xf numFmtId="0" fontId="3" fillId="0" borderId="4" xfId="0" applyFont="1" applyBorder="1" applyAlignment="1">
      <alignment vertical="center"/>
    </xf>
    <xf numFmtId="182" fontId="3" fillId="0" borderId="0" xfId="0" applyNumberFormat="1" applyFont="1">
      <alignment vertical="center"/>
    </xf>
    <xf numFmtId="0" fontId="0" fillId="2" borderId="106" xfId="0" applyFill="1" applyBorder="1">
      <alignment vertical="center"/>
    </xf>
    <xf numFmtId="0" fontId="0" fillId="4" borderId="1" xfId="0" applyFill="1" applyBorder="1" applyAlignment="1">
      <alignment vertical="center" shrinkToFit="1"/>
    </xf>
    <xf numFmtId="0" fontId="0" fillId="2" borderId="0" xfId="0" applyFill="1" applyBorder="1">
      <alignment vertical="center"/>
    </xf>
    <xf numFmtId="0" fontId="0" fillId="2" borderId="0" xfId="0" applyFill="1" applyBorder="1" applyAlignment="1">
      <alignment vertical="center"/>
    </xf>
    <xf numFmtId="180" fontId="0" fillId="2" borderId="0" xfId="10" applyNumberFormat="1" applyFont="1" applyFill="1" applyBorder="1" applyAlignment="1">
      <alignment vertical="center"/>
    </xf>
    <xf numFmtId="0" fontId="52" fillId="2" borderId="0" xfId="0" applyFont="1" applyFill="1" applyBorder="1">
      <alignment vertical="center"/>
    </xf>
    <xf numFmtId="180" fontId="52" fillId="2" borderId="0" xfId="10" applyNumberFormat="1" applyFont="1" applyFill="1" applyBorder="1" applyAlignment="1">
      <alignment vertical="center"/>
    </xf>
    <xf numFmtId="0" fontId="52" fillId="2" borderId="0" xfId="0" applyFont="1" applyFill="1" applyBorder="1" applyAlignment="1">
      <alignment horizontal="center" vertical="center"/>
    </xf>
    <xf numFmtId="0" fontId="52" fillId="2" borderId="0" xfId="0" applyFont="1" applyFill="1">
      <alignment vertical="center"/>
    </xf>
    <xf numFmtId="0" fontId="52" fillId="2" borderId="0" xfId="0" applyFont="1" applyFill="1" applyBorder="1" applyAlignment="1">
      <alignment vertical="center"/>
    </xf>
    <xf numFmtId="180" fontId="0" fillId="2" borderId="4" xfId="10" applyNumberFormat="1" applyFont="1" applyFill="1" applyBorder="1" applyAlignment="1">
      <alignment vertical="center"/>
    </xf>
    <xf numFmtId="3" fontId="0" fillId="2" borderId="2" xfId="10" applyNumberFormat="1" applyFont="1" applyFill="1" applyBorder="1" applyAlignment="1">
      <alignment vertical="center"/>
    </xf>
    <xf numFmtId="180" fontId="0" fillId="2" borderId="8" xfId="10" applyNumberFormat="1" applyFont="1" applyFill="1" applyBorder="1" applyAlignment="1">
      <alignment vertical="center"/>
    </xf>
    <xf numFmtId="177" fontId="34" fillId="0" borderId="49" xfId="5" applyNumberFormat="1" applyFont="1" applyFill="1" applyBorder="1" applyAlignment="1">
      <alignment vertical="center"/>
    </xf>
    <xf numFmtId="177" fontId="34" fillId="0" borderId="11" xfId="5" applyNumberFormat="1" applyFont="1" applyFill="1" applyBorder="1" applyAlignment="1">
      <alignment horizontal="right" vertical="center"/>
    </xf>
    <xf numFmtId="177" fontId="34" fillId="0" borderId="69" xfId="5" applyNumberFormat="1" applyFont="1" applyFill="1" applyBorder="1" applyAlignment="1">
      <alignment horizontal="right" vertical="center"/>
    </xf>
    <xf numFmtId="177" fontId="34" fillId="0" borderId="49" xfId="5" applyNumberFormat="1" applyFont="1" applyBorder="1" applyAlignment="1" applyProtection="1">
      <alignment horizontal="right" vertical="center"/>
    </xf>
    <xf numFmtId="177" fontId="34" fillId="0" borderId="49" xfId="5" applyNumberFormat="1" applyFont="1" applyBorder="1" applyAlignment="1">
      <alignment horizontal="right" vertical="center"/>
    </xf>
    <xf numFmtId="177" fontId="34" fillId="0" borderId="0" xfId="5" applyNumberFormat="1" applyFont="1" applyFill="1" applyBorder="1" applyAlignment="1">
      <alignment horizontal="right" vertical="center"/>
    </xf>
    <xf numFmtId="177" fontId="3" fillId="0" borderId="12"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177" fontId="3" fillId="0" borderId="30" xfId="0" applyNumberFormat="1" applyFont="1" applyFill="1" applyBorder="1" applyAlignment="1">
      <alignment horizontal="center" vertical="center"/>
    </xf>
    <xf numFmtId="177" fontId="3" fillId="0" borderId="13" xfId="0" applyNumberFormat="1" applyFont="1" applyFill="1" applyBorder="1" applyAlignment="1">
      <alignment horizontal="center" vertical="center"/>
    </xf>
    <xf numFmtId="177" fontId="14" fillId="0" borderId="87" xfId="9" applyNumberFormat="1" applyFont="1" applyBorder="1">
      <alignment vertical="center"/>
    </xf>
    <xf numFmtId="177" fontId="14" fillId="0" borderId="89" xfId="9" applyNumberFormat="1" applyFont="1" applyBorder="1">
      <alignment vertical="center"/>
    </xf>
    <xf numFmtId="177" fontId="14" fillId="0" borderId="91" xfId="9" applyNumberFormat="1" applyFont="1" applyBorder="1">
      <alignment vertical="center"/>
    </xf>
    <xf numFmtId="177" fontId="14" fillId="3" borderId="55" xfId="9" applyNumberFormat="1" applyFont="1" applyFill="1" applyBorder="1" applyAlignment="1">
      <alignment horizontal="right" vertical="center"/>
    </xf>
    <xf numFmtId="177" fontId="14" fillId="0" borderId="97" xfId="9" applyNumberFormat="1" applyFont="1" applyBorder="1">
      <alignment vertical="center"/>
    </xf>
    <xf numFmtId="177" fontId="2" fillId="0" borderId="72" xfId="4" applyNumberFormat="1" applyFont="1" applyBorder="1">
      <alignment vertical="center"/>
    </xf>
    <xf numFmtId="177" fontId="2" fillId="0" borderId="73" xfId="4" applyNumberFormat="1" applyFont="1" applyBorder="1">
      <alignment vertical="center"/>
    </xf>
    <xf numFmtId="177" fontId="2" fillId="0" borderId="103" xfId="4" applyNumberFormat="1" applyFont="1" applyBorder="1">
      <alignment vertical="center"/>
    </xf>
    <xf numFmtId="177" fontId="2" fillId="0" borderId="101" xfId="4" applyNumberFormat="1" applyFont="1" applyBorder="1">
      <alignment vertical="center"/>
    </xf>
    <xf numFmtId="177" fontId="2" fillId="0" borderId="1" xfId="4" applyNumberFormat="1" applyFont="1" applyBorder="1">
      <alignment vertical="center"/>
    </xf>
    <xf numFmtId="177" fontId="34" fillId="0" borderId="49" xfId="5" applyNumberFormat="1" applyFont="1" applyFill="1" applyBorder="1" applyAlignment="1">
      <alignment horizontal="right" vertical="center"/>
    </xf>
    <xf numFmtId="177" fontId="34" fillId="0" borderId="53" xfId="5" applyNumberFormat="1" applyFont="1" applyFill="1" applyBorder="1" applyAlignment="1">
      <alignment vertical="center"/>
    </xf>
    <xf numFmtId="38" fontId="0" fillId="2" borderId="1" xfId="10" applyFont="1" applyFill="1" applyBorder="1" applyAlignment="1" applyProtection="1">
      <alignment horizontal="center" vertical="center"/>
      <protection locked="0"/>
    </xf>
    <xf numFmtId="38" fontId="0" fillId="2" borderId="2" xfId="10" applyFont="1" applyFill="1" applyBorder="1" applyAlignment="1" applyProtection="1">
      <alignment vertical="center"/>
      <protection locked="0"/>
    </xf>
    <xf numFmtId="38" fontId="0" fillId="2" borderId="3" xfId="10" applyFont="1" applyFill="1" applyBorder="1" applyAlignment="1" applyProtection="1">
      <alignment vertical="center"/>
      <protection locked="0"/>
    </xf>
    <xf numFmtId="0" fontId="0" fillId="2" borderId="10" xfId="0" applyFill="1" applyBorder="1" applyProtection="1">
      <alignment vertical="center"/>
      <protection locked="0"/>
    </xf>
    <xf numFmtId="0" fontId="0" fillId="2" borderId="2" xfId="0" applyFill="1" applyBorder="1" applyProtection="1">
      <alignment vertical="center"/>
      <protection locked="0"/>
    </xf>
    <xf numFmtId="0" fontId="0" fillId="2" borderId="104" xfId="0" applyFill="1" applyBorder="1" applyProtection="1">
      <alignment vertical="center"/>
      <protection locked="0"/>
    </xf>
    <xf numFmtId="0" fontId="0" fillId="2" borderId="0" xfId="0" applyFill="1" applyProtection="1">
      <alignment vertical="center"/>
      <protection locked="0"/>
    </xf>
    <xf numFmtId="0" fontId="0" fillId="2" borderId="1" xfId="0" applyFill="1" applyBorder="1" applyAlignment="1" applyProtection="1">
      <alignment horizontal="center" vertical="center"/>
      <protection locked="0"/>
    </xf>
    <xf numFmtId="0" fontId="10" fillId="2" borderId="7" xfId="5" applyFont="1" applyFill="1" applyBorder="1" applyAlignment="1" applyProtection="1">
      <alignment horizontal="right" vertical="center"/>
      <protection locked="0"/>
    </xf>
    <xf numFmtId="0" fontId="10" fillId="2" borderId="10" xfId="5" applyFont="1" applyFill="1" applyBorder="1" applyAlignment="1" applyProtection="1">
      <alignment horizontal="right" vertical="center"/>
      <protection locked="0"/>
    </xf>
    <xf numFmtId="3" fontId="0" fillId="0" borderId="2" xfId="10" applyNumberFormat="1" applyFont="1" applyFill="1" applyBorder="1" applyAlignment="1" applyProtection="1">
      <alignment vertical="center"/>
      <protection locked="0"/>
    </xf>
    <xf numFmtId="3" fontId="0" fillId="2" borderId="2" xfId="10" applyNumberFormat="1" applyFont="1" applyFill="1" applyBorder="1" applyAlignment="1" applyProtection="1">
      <alignment vertical="center"/>
      <protection locked="0"/>
    </xf>
    <xf numFmtId="3" fontId="0" fillId="2" borderId="2" xfId="0" applyNumberFormat="1" applyFill="1" applyBorder="1" applyAlignment="1" applyProtection="1">
      <alignment vertical="center" shrinkToFit="1"/>
      <protection locked="0"/>
    </xf>
    <xf numFmtId="3" fontId="0" fillId="2" borderId="7" xfId="10" applyNumberFormat="1" applyFont="1" applyFill="1" applyBorder="1" applyAlignment="1" applyProtection="1">
      <alignment vertical="center"/>
      <protection locked="0"/>
    </xf>
    <xf numFmtId="0" fontId="3" fillId="0" borderId="19"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0" xfId="0" applyFont="1" applyBorder="1" applyAlignment="1">
      <alignment horizontal="center" vertical="center"/>
    </xf>
    <xf numFmtId="177" fontId="3" fillId="0" borderId="0" xfId="0" applyNumberFormat="1" applyFont="1" applyFill="1" applyBorder="1">
      <alignment vertical="center"/>
    </xf>
    <xf numFmtId="0" fontId="3" fillId="0" borderId="22" xfId="0" applyFont="1" applyBorder="1">
      <alignment vertical="center"/>
    </xf>
    <xf numFmtId="0" fontId="3" fillId="0" borderId="7" xfId="0" applyFont="1" applyFill="1" applyBorder="1" applyAlignment="1">
      <alignment horizontal="center" vertical="center"/>
    </xf>
    <xf numFmtId="176" fontId="3" fillId="0" borderId="9" xfId="0" applyNumberFormat="1" applyFont="1" applyFill="1" applyBorder="1" applyAlignment="1">
      <alignment horizontal="center" vertical="center"/>
    </xf>
    <xf numFmtId="0" fontId="3" fillId="0" borderId="37" xfId="0" applyFont="1" applyFill="1" applyBorder="1">
      <alignment vertical="center"/>
    </xf>
    <xf numFmtId="176" fontId="3" fillId="0" borderId="20" xfId="0" applyNumberFormat="1" applyFont="1" applyFill="1" applyBorder="1" applyAlignment="1">
      <alignment horizontal="center" vertical="center"/>
    </xf>
    <xf numFmtId="0" fontId="3" fillId="0" borderId="24" xfId="0" applyFont="1" applyBorder="1">
      <alignment vertical="center"/>
    </xf>
    <xf numFmtId="0" fontId="3" fillId="0" borderId="112" xfId="0" applyFont="1" applyFill="1" applyBorder="1">
      <alignment vertical="center"/>
    </xf>
    <xf numFmtId="0" fontId="3" fillId="0" borderId="30" xfId="0" applyFont="1" applyFill="1" applyBorder="1">
      <alignment vertical="center"/>
    </xf>
    <xf numFmtId="0" fontId="3" fillId="0" borderId="13" xfId="0" applyFont="1" applyFill="1" applyBorder="1">
      <alignment vertical="center"/>
    </xf>
    <xf numFmtId="0" fontId="3" fillId="0" borderId="31" xfId="0" applyFont="1" applyFill="1" applyBorder="1">
      <alignment vertical="center"/>
    </xf>
    <xf numFmtId="0" fontId="3" fillId="0" borderId="7" xfId="0" applyFont="1" applyFill="1" applyBorder="1">
      <alignment vertical="center"/>
    </xf>
    <xf numFmtId="177" fontId="3" fillId="0" borderId="8" xfId="0" applyNumberFormat="1" applyFont="1" applyFill="1" applyBorder="1">
      <alignment vertical="center"/>
    </xf>
    <xf numFmtId="0" fontId="3" fillId="0" borderId="8" xfId="0" applyFont="1" applyFill="1" applyBorder="1">
      <alignment vertical="center"/>
    </xf>
    <xf numFmtId="0" fontId="3" fillId="0" borderId="9" xfId="0" applyFont="1" applyFill="1" applyBorder="1">
      <alignment vertical="center"/>
    </xf>
    <xf numFmtId="0" fontId="3" fillId="0" borderId="20" xfId="0" applyFont="1" applyFill="1" applyBorder="1">
      <alignment vertical="center"/>
    </xf>
    <xf numFmtId="0" fontId="13" fillId="0" borderId="45" xfId="9" applyFont="1" applyBorder="1" applyAlignment="1">
      <alignment vertical="center"/>
    </xf>
    <xf numFmtId="0" fontId="13" fillId="0" borderId="44" xfId="9" applyFont="1" applyBorder="1" applyAlignment="1">
      <alignment vertical="center"/>
    </xf>
    <xf numFmtId="0" fontId="13" fillId="0" borderId="47" xfId="9" applyFont="1" applyBorder="1" applyAlignment="1">
      <alignment vertical="center"/>
    </xf>
    <xf numFmtId="0" fontId="13" fillId="0" borderId="8" xfId="9" applyFont="1" applyBorder="1" applyAlignment="1">
      <alignment horizontal="left" vertical="center"/>
    </xf>
    <xf numFmtId="0" fontId="13" fillId="0" borderId="8" xfId="9" applyFont="1" applyBorder="1" applyAlignment="1">
      <alignment horizontal="right" vertical="center"/>
    </xf>
    <xf numFmtId="0" fontId="13" fillId="0" borderId="7" xfId="9" applyFont="1" applyBorder="1" applyAlignment="1">
      <alignment horizontal="left" vertical="center"/>
    </xf>
    <xf numFmtId="0" fontId="13" fillId="0" borderId="9" xfId="9" applyFont="1" applyBorder="1" applyAlignment="1">
      <alignment horizontal="right" vertical="center"/>
    </xf>
    <xf numFmtId="0" fontId="13" fillId="0" borderId="20" xfId="9" applyFont="1" applyBorder="1" applyAlignment="1">
      <alignment horizontal="right" vertical="center"/>
    </xf>
    <xf numFmtId="0" fontId="13" fillId="0" borderId="11" xfId="9" applyFont="1" applyBorder="1" applyAlignment="1">
      <alignment vertical="center"/>
    </xf>
    <xf numFmtId="0" fontId="13" fillId="0" borderId="10" xfId="9" applyFont="1" applyBorder="1" applyAlignment="1">
      <alignment vertical="center"/>
    </xf>
    <xf numFmtId="0" fontId="13" fillId="0" borderId="12" xfId="9" applyFont="1" applyBorder="1" applyAlignment="1">
      <alignment vertical="center"/>
    </xf>
    <xf numFmtId="0" fontId="13" fillId="0" borderId="18" xfId="9" applyFont="1" applyBorder="1" applyAlignment="1">
      <alignment vertical="center"/>
    </xf>
    <xf numFmtId="0" fontId="13" fillId="0" borderId="43" xfId="9" applyFont="1" applyBorder="1" applyAlignment="1">
      <alignment horizontal="left" vertical="center"/>
    </xf>
    <xf numFmtId="0" fontId="13" fillId="0" borderId="43" xfId="9" applyFont="1" applyBorder="1" applyAlignment="1">
      <alignment vertical="center"/>
    </xf>
    <xf numFmtId="0" fontId="13" fillId="0" borderId="43" xfId="9" applyFont="1" applyBorder="1" applyAlignment="1">
      <alignment horizontal="right" vertical="center"/>
    </xf>
    <xf numFmtId="0" fontId="13" fillId="0" borderId="45" xfId="9" applyFont="1" applyBorder="1" applyAlignment="1">
      <alignment horizontal="left" vertical="center"/>
    </xf>
    <xf numFmtId="0" fontId="13" fillId="0" borderId="44" xfId="9" applyFont="1" applyBorder="1" applyAlignment="1">
      <alignment horizontal="right" vertical="center"/>
    </xf>
    <xf numFmtId="0" fontId="13" fillId="0" borderId="47" xfId="9" applyFont="1" applyBorder="1" applyAlignment="1">
      <alignment horizontal="right" vertical="center"/>
    </xf>
    <xf numFmtId="0" fontId="13" fillId="0" borderId="49" xfId="9" applyFont="1" applyBorder="1" applyAlignment="1">
      <alignment vertical="center"/>
    </xf>
    <xf numFmtId="0" fontId="34" fillId="0" borderId="7" xfId="5" applyFont="1" applyFill="1" applyBorder="1" applyAlignment="1">
      <alignment horizontal="left" vertical="center"/>
    </xf>
    <xf numFmtId="176" fontId="34" fillId="0" borderId="8" xfId="5" applyNumberFormat="1" applyFont="1" applyFill="1" applyBorder="1" applyAlignment="1">
      <alignment horizontal="right" vertical="center"/>
    </xf>
    <xf numFmtId="176" fontId="34" fillId="0" borderId="9" xfId="5" applyNumberFormat="1" applyFont="1" applyFill="1" applyBorder="1" applyAlignment="1">
      <alignment horizontal="right" vertical="center"/>
    </xf>
    <xf numFmtId="0" fontId="34" fillId="0" borderId="10" xfId="5" applyFont="1" applyFill="1" applyBorder="1" applyAlignment="1">
      <alignment horizontal="left" vertical="center"/>
    </xf>
    <xf numFmtId="176" fontId="34" fillId="0" borderId="12" xfId="5" applyNumberFormat="1" applyFont="1" applyFill="1" applyBorder="1" applyAlignment="1">
      <alignment horizontal="right" vertical="center"/>
    </xf>
    <xf numFmtId="0" fontId="34" fillId="0" borderId="0" xfId="5" applyFont="1" applyAlignment="1">
      <alignment horizontal="right" vertical="center"/>
    </xf>
    <xf numFmtId="176" fontId="34" fillId="0" borderId="0" xfId="5" applyNumberFormat="1" applyFont="1" applyAlignment="1" applyProtection="1">
      <alignment horizontal="right" vertical="center"/>
    </xf>
    <xf numFmtId="176" fontId="34" fillId="0" borderId="0" xfId="5" applyNumberFormat="1" applyFont="1" applyAlignment="1">
      <alignment horizontal="right" vertical="center"/>
    </xf>
    <xf numFmtId="0" fontId="34" fillId="0" borderId="0" xfId="5" applyFont="1" applyBorder="1" applyAlignment="1">
      <alignment horizontal="right" vertical="center"/>
    </xf>
    <xf numFmtId="176" fontId="34" fillId="0" borderId="121" xfId="5" applyNumberFormat="1" applyFont="1" applyBorder="1" applyAlignment="1">
      <alignment horizontal="right" vertical="center"/>
    </xf>
    <xf numFmtId="176" fontId="34" fillId="0" borderId="30" xfId="5" applyNumberFormat="1" applyFont="1" applyBorder="1" applyAlignment="1">
      <alignment horizontal="right" vertical="center"/>
    </xf>
    <xf numFmtId="0" fontId="34" fillId="0" borderId="13" xfId="5" applyFont="1" applyBorder="1" applyAlignment="1">
      <alignment horizontal="center" vertical="center"/>
    </xf>
    <xf numFmtId="176" fontId="34" fillId="0" borderId="0" xfId="5" applyNumberFormat="1" applyFont="1" applyBorder="1" applyAlignment="1">
      <alignment horizontal="right" vertical="center"/>
    </xf>
    <xf numFmtId="176" fontId="34" fillId="0" borderId="121" xfId="5" applyNumberFormat="1" applyFont="1" applyBorder="1" applyAlignment="1" applyProtection="1">
      <alignment horizontal="right" vertical="center"/>
    </xf>
    <xf numFmtId="0" fontId="3" fillId="2" borderId="19" xfId="5" applyFont="1" applyFill="1" applyBorder="1" applyAlignment="1">
      <alignment vertical="center"/>
    </xf>
    <xf numFmtId="181" fontId="34" fillId="0" borderId="5" xfId="5" applyNumberFormat="1" applyFont="1" applyFill="1" applyBorder="1" applyAlignment="1">
      <alignment horizontal="center" vertical="center"/>
    </xf>
    <xf numFmtId="181" fontId="34" fillId="0" borderId="6" xfId="5" applyNumberFormat="1" applyFont="1" applyFill="1" applyBorder="1" applyAlignment="1">
      <alignment horizontal="center" vertical="center"/>
    </xf>
    <xf numFmtId="181" fontId="34" fillId="0" borderId="71" xfId="5" applyNumberFormat="1" applyFont="1" applyFill="1" applyBorder="1" applyAlignment="1">
      <alignment horizontal="center" vertical="center"/>
    </xf>
    <xf numFmtId="181" fontId="34" fillId="0" borderId="108" xfId="5" applyNumberFormat="1" applyFont="1" applyFill="1" applyBorder="1" applyAlignment="1">
      <alignment horizontal="center" vertical="center"/>
    </xf>
    <xf numFmtId="181" fontId="34" fillId="0" borderId="63" xfId="5" applyNumberFormat="1" applyFont="1" applyFill="1" applyBorder="1" applyAlignment="1">
      <alignment horizontal="center" vertical="center"/>
    </xf>
    <xf numFmtId="181" fontId="34" fillId="0" borderId="76" xfId="5" applyNumberFormat="1" applyFont="1" applyFill="1" applyBorder="1" applyAlignment="1">
      <alignment horizontal="center" vertical="center"/>
    </xf>
    <xf numFmtId="0" fontId="2" fillId="0" borderId="125" xfId="9" applyFont="1" applyBorder="1" applyAlignment="1">
      <alignment horizontal="center" vertical="center"/>
    </xf>
    <xf numFmtId="0" fontId="2" fillId="0" borderId="126" xfId="9" applyFont="1" applyBorder="1" applyAlignment="1">
      <alignment horizontal="center" vertical="center"/>
    </xf>
    <xf numFmtId="177" fontId="14" fillId="3" borderId="86" xfId="9" applyNumberFormat="1" applyFont="1" applyFill="1" applyBorder="1">
      <alignment vertical="center"/>
    </xf>
    <xf numFmtId="177" fontId="14" fillId="3" borderId="88" xfId="9" applyNumberFormat="1" applyFont="1" applyFill="1" applyBorder="1">
      <alignment vertical="center"/>
    </xf>
    <xf numFmtId="177" fontId="14" fillId="3" borderId="79" xfId="9" applyNumberFormat="1" applyFont="1" applyFill="1" applyBorder="1">
      <alignment vertical="center"/>
    </xf>
    <xf numFmtId="177" fontId="14" fillId="3" borderId="80" xfId="9" applyNumberFormat="1" applyFont="1" applyFill="1" applyBorder="1">
      <alignment vertical="center"/>
    </xf>
    <xf numFmtId="177" fontId="14" fillId="3" borderId="90" xfId="9" applyNumberFormat="1" applyFont="1" applyFill="1" applyBorder="1">
      <alignment vertical="center"/>
    </xf>
    <xf numFmtId="177" fontId="14" fillId="3" borderId="127" xfId="9" applyNumberFormat="1" applyFont="1" applyFill="1" applyBorder="1">
      <alignment vertical="center"/>
    </xf>
    <xf numFmtId="177" fontId="14" fillId="0" borderId="92" xfId="9" applyNumberFormat="1" applyFont="1" applyBorder="1">
      <alignment vertical="center"/>
    </xf>
    <xf numFmtId="177" fontId="14" fillId="0" borderId="128" xfId="9" applyNumberFormat="1" applyFont="1" applyBorder="1">
      <alignment vertical="center"/>
    </xf>
    <xf numFmtId="177" fontId="14" fillId="0" borderId="79" xfId="9" applyNumberFormat="1" applyFont="1" applyBorder="1">
      <alignment vertical="center"/>
    </xf>
    <xf numFmtId="177" fontId="14" fillId="0" borderId="129" xfId="9" applyNumberFormat="1" applyFont="1" applyBorder="1">
      <alignment vertical="center"/>
    </xf>
    <xf numFmtId="177" fontId="14" fillId="0" borderId="60" xfId="9" applyNumberFormat="1" applyFont="1" applyBorder="1">
      <alignment vertical="center"/>
    </xf>
    <xf numFmtId="0" fontId="57" fillId="0" borderId="0" xfId="9" applyFont="1" applyAlignment="1">
      <alignment horizontal="right" vertical="center"/>
    </xf>
    <xf numFmtId="0" fontId="3" fillId="0" borderId="0" xfId="3" applyFont="1" applyAlignment="1">
      <alignment vertical="center"/>
    </xf>
    <xf numFmtId="0" fontId="3" fillId="0" borderId="0" xfId="3" applyFont="1" applyAlignment="1">
      <alignment horizontal="right" vertical="center"/>
    </xf>
    <xf numFmtId="0" fontId="10" fillId="0" borderId="77" xfId="3" applyFont="1" applyBorder="1" applyProtection="1">
      <alignment vertical="center"/>
    </xf>
    <xf numFmtId="0" fontId="56" fillId="2" borderId="0" xfId="0" applyFont="1" applyFill="1" applyProtection="1">
      <alignment vertical="center"/>
    </xf>
    <xf numFmtId="0" fontId="0" fillId="2" borderId="0" xfId="0" applyFill="1" applyProtection="1">
      <alignment vertical="center"/>
    </xf>
    <xf numFmtId="0" fontId="48" fillId="2" borderId="0" xfId="0" applyFont="1" applyFill="1" applyAlignment="1" applyProtection="1">
      <alignment horizontal="left" vertical="center"/>
    </xf>
    <xf numFmtId="0" fontId="0" fillId="2" borderId="0" xfId="0" applyFill="1" applyAlignment="1" applyProtection="1">
      <alignment horizontal="center" vertical="center"/>
    </xf>
    <xf numFmtId="0" fontId="48" fillId="2" borderId="0" xfId="0" applyFont="1" applyFill="1" applyAlignment="1" applyProtection="1">
      <alignment vertical="center"/>
    </xf>
    <xf numFmtId="0" fontId="0" fillId="5" borderId="1" xfId="0" applyFill="1" applyBorder="1" applyAlignment="1" applyProtection="1">
      <alignment horizontal="center" vertical="center"/>
    </xf>
    <xf numFmtId="0" fontId="10" fillId="2" borderId="7" xfId="5" applyFont="1" applyFill="1" applyBorder="1" applyAlignment="1" applyProtection="1">
      <alignment horizontal="right" vertical="center"/>
    </xf>
    <xf numFmtId="0" fontId="10" fillId="2" borderId="8" xfId="5" applyFont="1" applyFill="1" applyBorder="1" applyAlignment="1" applyProtection="1">
      <alignment horizontal="left" vertical="center"/>
    </xf>
    <xf numFmtId="0" fontId="0" fillId="2" borderId="8" xfId="0" applyFill="1" applyBorder="1" applyAlignment="1" applyProtection="1">
      <alignment vertical="center"/>
    </xf>
    <xf numFmtId="0" fontId="0" fillId="2" borderId="9" xfId="0" applyFill="1" applyBorder="1" applyAlignment="1" applyProtection="1">
      <alignment vertical="center"/>
    </xf>
    <xf numFmtId="0" fontId="0" fillId="2" borderId="8" xfId="0" applyFill="1" applyBorder="1" applyProtection="1">
      <alignment vertical="center"/>
    </xf>
    <xf numFmtId="0" fontId="0" fillId="2" borderId="9" xfId="0" applyFill="1" applyBorder="1" applyProtection="1">
      <alignment vertical="center"/>
    </xf>
    <xf numFmtId="0" fontId="55" fillId="2" borderId="10" xfId="5" applyFont="1" applyFill="1" applyBorder="1" applyAlignment="1" applyProtection="1">
      <alignment horizontal="right" vertical="center"/>
    </xf>
    <xf numFmtId="0" fontId="10" fillId="2" borderId="11" xfId="5" applyFont="1" applyFill="1" applyBorder="1" applyAlignment="1" applyProtection="1">
      <alignment horizontal="left" vertical="center"/>
    </xf>
    <xf numFmtId="0" fontId="0" fillId="2" borderId="11" xfId="0" applyFill="1" applyBorder="1" applyAlignment="1" applyProtection="1">
      <alignment vertical="center"/>
    </xf>
    <xf numFmtId="0" fontId="0" fillId="2" borderId="12" xfId="0" applyFill="1" applyBorder="1" applyAlignment="1" applyProtection="1">
      <alignment vertical="center"/>
    </xf>
    <xf numFmtId="0" fontId="0" fillId="2" borderId="11" xfId="0" applyFill="1" applyBorder="1" applyProtection="1">
      <alignment vertical="center"/>
    </xf>
    <xf numFmtId="0" fontId="0" fillId="2" borderId="12" xfId="0" applyFill="1" applyBorder="1" applyProtection="1">
      <alignment vertical="center"/>
    </xf>
    <xf numFmtId="0" fontId="0" fillId="5" borderId="1" xfId="0" applyFill="1" applyBorder="1" applyAlignment="1" applyProtection="1">
      <alignment horizontal="center" vertical="center" shrinkToFit="1"/>
    </xf>
    <xf numFmtId="3" fontId="53" fillId="0" borderId="2" xfId="10" applyNumberFormat="1" applyFont="1" applyFill="1" applyBorder="1" applyAlignment="1" applyProtection="1">
      <alignment vertical="center"/>
    </xf>
    <xf numFmtId="180" fontId="0" fillId="2" borderId="4" xfId="10" applyNumberFormat="1" applyFont="1" applyFill="1" applyBorder="1" applyAlignment="1" applyProtection="1">
      <alignment vertical="center"/>
    </xf>
    <xf numFmtId="3" fontId="53" fillId="2" borderId="2" xfId="10" applyNumberFormat="1" applyFont="1" applyFill="1" applyBorder="1" applyAlignment="1" applyProtection="1">
      <alignment vertical="center"/>
    </xf>
    <xf numFmtId="3" fontId="0" fillId="2" borderId="2" xfId="10" applyNumberFormat="1" applyFont="1" applyFill="1" applyBorder="1" applyAlignment="1" applyProtection="1">
      <alignment vertical="center"/>
    </xf>
    <xf numFmtId="0" fontId="0" fillId="2" borderId="0" xfId="0" applyFill="1" applyBorder="1" applyAlignment="1" applyProtection="1">
      <alignment horizontal="center" vertical="center"/>
    </xf>
    <xf numFmtId="38" fontId="0" fillId="2" borderId="0" xfId="10" applyFont="1" applyFill="1" applyBorder="1" applyAlignment="1" applyProtection="1">
      <alignment horizontal="center" vertical="center"/>
    </xf>
    <xf numFmtId="0" fontId="0" fillId="2" borderId="0" xfId="0" applyFill="1" applyBorder="1" applyAlignment="1" applyProtection="1">
      <alignment horizontal="center" vertical="center" shrinkToFit="1"/>
    </xf>
    <xf numFmtId="3" fontId="0" fillId="0" borderId="2" xfId="10" applyNumberFormat="1" applyFont="1" applyFill="1" applyBorder="1" applyAlignment="1" applyProtection="1">
      <alignment vertical="center"/>
    </xf>
    <xf numFmtId="38" fontId="53" fillId="2" borderId="1" xfId="10" applyFont="1" applyFill="1" applyBorder="1" applyAlignment="1" applyProtection="1">
      <alignment horizontal="center" vertical="center"/>
    </xf>
    <xf numFmtId="0" fontId="48" fillId="2" borderId="0" xfId="0" applyFont="1" applyFill="1" applyProtection="1">
      <alignment vertical="center"/>
    </xf>
    <xf numFmtId="0" fontId="49" fillId="2" borderId="0" xfId="0" applyFont="1" applyFill="1" applyProtection="1">
      <alignment vertical="center"/>
    </xf>
    <xf numFmtId="38" fontId="0" fillId="2" borderId="4" xfId="10" applyFont="1" applyFill="1" applyBorder="1" applyAlignment="1" applyProtection="1">
      <alignment vertical="center"/>
    </xf>
    <xf numFmtId="0" fontId="0" fillId="2" borderId="4" xfId="0" applyFill="1" applyBorder="1" applyProtection="1">
      <alignment vertical="center"/>
    </xf>
    <xf numFmtId="0" fontId="0" fillId="4" borderId="2" xfId="0" applyFill="1" applyBorder="1" applyAlignment="1" applyProtection="1">
      <alignment vertical="center"/>
    </xf>
    <xf numFmtId="0" fontId="49" fillId="2" borderId="0" xfId="0" applyFont="1" applyFill="1" applyAlignment="1" applyProtection="1">
      <alignment horizontal="right" vertical="center"/>
    </xf>
    <xf numFmtId="0" fontId="0" fillId="5" borderId="2" xfId="0" applyFill="1" applyBorder="1" applyAlignment="1" applyProtection="1">
      <alignment vertical="center"/>
    </xf>
    <xf numFmtId="0" fontId="0" fillId="5" borderId="3" xfId="0" applyFill="1" applyBorder="1" applyAlignment="1" applyProtection="1">
      <alignment vertical="center"/>
    </xf>
    <xf numFmtId="0" fontId="0" fillId="5" borderId="4" xfId="0" applyFill="1" applyBorder="1" applyAlignment="1" applyProtection="1">
      <alignment vertical="center"/>
    </xf>
    <xf numFmtId="0" fontId="53" fillId="2" borderId="10" xfId="0" applyFont="1" applyFill="1" applyBorder="1" applyProtection="1">
      <alignment vertical="center"/>
    </xf>
    <xf numFmtId="0" fontId="0" fillId="2" borderId="10" xfId="0" applyFill="1" applyBorder="1" applyProtection="1">
      <alignment vertical="center"/>
    </xf>
    <xf numFmtId="38" fontId="53" fillId="2" borderId="2" xfId="10" applyFont="1" applyFill="1" applyBorder="1" applyAlignment="1" applyProtection="1">
      <alignment vertical="center" shrinkToFit="1"/>
    </xf>
    <xf numFmtId="38" fontId="53" fillId="2" borderId="3" xfId="10" applyFont="1" applyFill="1" applyBorder="1" applyAlignment="1" applyProtection="1">
      <alignment vertical="center" shrinkToFit="1"/>
    </xf>
    <xf numFmtId="0" fontId="53" fillId="2" borderId="2" xfId="0" applyFont="1" applyFill="1" applyBorder="1" applyProtection="1">
      <alignment vertical="center"/>
    </xf>
    <xf numFmtId="0" fontId="55" fillId="2" borderId="7" xfId="5" applyFont="1" applyFill="1" applyBorder="1" applyAlignment="1" applyProtection="1">
      <alignment horizontal="right" vertical="center"/>
    </xf>
    <xf numFmtId="38" fontId="0" fillId="2" borderId="2" xfId="10" applyFont="1" applyFill="1" applyBorder="1" applyAlignment="1" applyProtection="1">
      <alignment vertical="center"/>
    </xf>
    <xf numFmtId="38" fontId="0" fillId="2" borderId="3" xfId="10" applyFont="1" applyFill="1" applyBorder="1" applyAlignment="1" applyProtection="1">
      <alignment vertical="center"/>
    </xf>
    <xf numFmtId="0" fontId="10" fillId="2" borderId="10" xfId="5" applyFont="1" applyFill="1" applyBorder="1" applyAlignment="1" applyProtection="1">
      <alignment horizontal="right" vertical="center"/>
    </xf>
    <xf numFmtId="0" fontId="0" fillId="2" borderId="106" xfId="0" applyFill="1" applyBorder="1" applyProtection="1">
      <alignment vertical="center"/>
    </xf>
    <xf numFmtId="0" fontId="53" fillId="2" borderId="104" xfId="0" applyFont="1" applyFill="1" applyBorder="1" applyProtection="1">
      <alignment vertical="center"/>
    </xf>
    <xf numFmtId="0" fontId="49" fillId="2" borderId="0" xfId="0" applyFont="1" applyFill="1" applyAlignment="1" applyProtection="1">
      <alignment horizontal="left" vertical="center"/>
    </xf>
    <xf numFmtId="0" fontId="0" fillId="4" borderId="1" xfId="0" applyFill="1" applyBorder="1" applyAlignment="1" applyProtection="1">
      <alignment horizontal="center" vertical="center"/>
    </xf>
    <xf numFmtId="0" fontId="0" fillId="0" borderId="0" xfId="0" applyFill="1" applyProtection="1">
      <alignment vertical="center"/>
    </xf>
    <xf numFmtId="3" fontId="53" fillId="2" borderId="2" xfId="0" applyNumberFormat="1" applyFont="1" applyFill="1" applyBorder="1" applyAlignment="1" applyProtection="1">
      <alignment vertical="center" shrinkToFit="1"/>
    </xf>
    <xf numFmtId="0" fontId="53" fillId="2" borderId="1" xfId="0" applyFont="1" applyFill="1" applyBorder="1" applyAlignment="1" applyProtection="1">
      <alignment horizontal="center" vertical="center"/>
    </xf>
    <xf numFmtId="0" fontId="0" fillId="2" borderId="0" xfId="0" applyFill="1" applyBorder="1" applyProtection="1">
      <alignment vertical="center"/>
    </xf>
    <xf numFmtId="0" fontId="0" fillId="2" borderId="0" xfId="0" applyFill="1" applyBorder="1" applyAlignment="1" applyProtection="1">
      <alignment vertical="center"/>
    </xf>
    <xf numFmtId="3" fontId="0" fillId="2" borderId="7" xfId="10" applyNumberFormat="1" applyFont="1" applyFill="1" applyBorder="1" applyAlignment="1" applyProtection="1">
      <alignment vertical="center"/>
    </xf>
    <xf numFmtId="180" fontId="0" fillId="2" borderId="8" xfId="10" applyNumberFormat="1" applyFont="1" applyFill="1" applyBorder="1" applyAlignment="1" applyProtection="1">
      <alignment vertical="center"/>
    </xf>
    <xf numFmtId="180" fontId="0" fillId="2" borderId="0" xfId="10" applyNumberFormat="1" applyFont="1" applyFill="1" applyBorder="1" applyAlignment="1" applyProtection="1">
      <alignment vertical="center"/>
    </xf>
    <xf numFmtId="0" fontId="0" fillId="2" borderId="1" xfId="0" applyFill="1" applyBorder="1" applyAlignment="1" applyProtection="1">
      <alignment horizontal="center" vertical="center"/>
    </xf>
    <xf numFmtId="0" fontId="0" fillId="4" borderId="2" xfId="0" applyNumberFormat="1" applyFill="1" applyBorder="1" applyAlignment="1" applyProtection="1">
      <alignment vertical="center"/>
    </xf>
    <xf numFmtId="180" fontId="52" fillId="2" borderId="0" xfId="10" applyNumberFormat="1" applyFont="1" applyFill="1" applyBorder="1" applyAlignment="1" applyProtection="1">
      <alignment vertical="center"/>
    </xf>
    <xf numFmtId="0" fontId="52" fillId="2" borderId="0" xfId="0" applyFont="1" applyFill="1" applyBorder="1" applyAlignment="1" applyProtection="1">
      <alignment horizontal="center" vertical="center"/>
    </xf>
    <xf numFmtId="0" fontId="52" fillId="2" borderId="0" xfId="0" applyFont="1" applyFill="1" applyBorder="1" applyProtection="1">
      <alignment vertical="center"/>
    </xf>
    <xf numFmtId="0" fontId="52" fillId="2" borderId="0" xfId="0" applyFont="1" applyFill="1" applyProtection="1">
      <alignment vertical="center"/>
    </xf>
    <xf numFmtId="0" fontId="52" fillId="2" borderId="0" xfId="0" applyFont="1" applyFill="1" applyBorder="1" applyAlignment="1" applyProtection="1">
      <alignment vertical="center"/>
    </xf>
    <xf numFmtId="0" fontId="0" fillId="4" borderId="1" xfId="0" applyFill="1" applyBorder="1" applyAlignment="1" applyProtection="1">
      <alignment vertical="center" shrinkToFit="1"/>
    </xf>
    <xf numFmtId="0" fontId="0" fillId="2" borderId="13" xfId="0" applyFill="1" applyBorder="1" applyProtection="1">
      <alignment vertical="center"/>
      <protection locked="0"/>
    </xf>
    <xf numFmtId="0" fontId="51" fillId="2" borderId="130" xfId="0" applyFont="1" applyFill="1" applyBorder="1">
      <alignment vertical="center"/>
    </xf>
    <xf numFmtId="0" fontId="53" fillId="2" borderId="7" xfId="0" applyFont="1" applyFill="1" applyBorder="1" applyProtection="1">
      <alignment vertical="center"/>
    </xf>
    <xf numFmtId="0" fontId="51" fillId="2" borderId="130" xfId="0" applyFont="1" applyFill="1" applyBorder="1" applyProtection="1">
      <alignment vertical="center"/>
    </xf>
    <xf numFmtId="0" fontId="0" fillId="2" borderId="130" xfId="0" applyFill="1" applyBorder="1" applyProtection="1">
      <alignment vertical="center"/>
    </xf>
    <xf numFmtId="179" fontId="10" fillId="0" borderId="77" xfId="3" applyNumberFormat="1" applyFont="1" applyBorder="1" applyAlignment="1">
      <alignment horizontal="center" vertical="center"/>
    </xf>
    <xf numFmtId="179" fontId="10" fillId="0" borderId="72" xfId="3" applyNumberFormat="1" applyFont="1" applyBorder="1" applyAlignment="1">
      <alignment horizontal="center" vertical="center"/>
    </xf>
    <xf numFmtId="2" fontId="16" fillId="0" borderId="77" xfId="3" applyNumberFormat="1" applyFont="1" applyBorder="1">
      <alignment vertical="center"/>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180" fontId="0" fillId="2" borderId="37" xfId="10" applyNumberFormat="1" applyFont="1" applyFill="1" applyBorder="1" applyAlignment="1">
      <alignment horizontal="center" vertical="center"/>
    </xf>
    <xf numFmtId="0" fontId="0" fillId="4" borderId="1" xfId="0" applyFill="1" applyBorder="1" applyAlignment="1">
      <alignment horizontal="center" vertical="center" shrinkToFit="1"/>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horizontal="center" vertical="center"/>
    </xf>
    <xf numFmtId="0" fontId="0" fillId="5" borderId="1" xfId="0" applyFill="1" applyBorder="1" applyAlignment="1">
      <alignment horizontal="center" vertical="center"/>
    </xf>
    <xf numFmtId="0" fontId="0" fillId="4" borderId="2" xfId="0" applyFill="1" applyBorder="1" applyAlignment="1">
      <alignment horizontal="center" vertical="center" shrinkToFit="1"/>
    </xf>
    <xf numFmtId="0" fontId="0" fillId="4" borderId="3" xfId="0" applyFill="1" applyBorder="1" applyAlignment="1">
      <alignment horizontal="center" vertical="center" shrinkToFit="1"/>
    </xf>
    <xf numFmtId="0" fontId="0" fillId="4" borderId="4" xfId="0" applyFill="1" applyBorder="1" applyAlignment="1">
      <alignment horizontal="center" vertical="center" shrinkToFit="1"/>
    </xf>
    <xf numFmtId="0" fontId="0" fillId="2" borderId="37" xfId="0" applyFill="1" applyBorder="1" applyAlignment="1">
      <alignment horizontal="center" vertical="center"/>
    </xf>
    <xf numFmtId="0" fontId="0" fillId="2" borderId="1" xfId="0" applyFill="1" applyBorder="1" applyAlignment="1">
      <alignment horizontal="center" vertical="center"/>
    </xf>
    <xf numFmtId="180" fontId="0" fillId="0" borderId="37" xfId="10" applyNumberFormat="1" applyFont="1" applyFill="1" applyBorder="1" applyAlignment="1">
      <alignment horizontal="center" vertical="center"/>
    </xf>
    <xf numFmtId="0" fontId="0" fillId="2" borderId="38" xfId="0" applyFill="1" applyBorder="1" applyAlignment="1" applyProtection="1">
      <alignment horizontal="center" vertical="center"/>
    </xf>
    <xf numFmtId="0" fontId="0" fillId="2" borderId="107" xfId="0" applyFill="1" applyBorder="1" applyAlignment="1" applyProtection="1">
      <alignment horizontal="center" vertical="center"/>
    </xf>
    <xf numFmtId="0" fontId="0" fillId="5" borderId="5" xfId="0" applyFill="1" applyBorder="1" applyAlignment="1">
      <alignment horizontal="center" vertical="center" textRotation="255"/>
    </xf>
    <xf numFmtId="0" fontId="0" fillId="5" borderId="29" xfId="0" applyFill="1" applyBorder="1" applyAlignment="1">
      <alignment horizontal="center" vertical="center" textRotation="255"/>
    </xf>
    <xf numFmtId="0" fontId="0" fillId="5" borderId="6" xfId="0" applyFill="1" applyBorder="1" applyAlignment="1">
      <alignment horizontal="center" vertical="center" textRotation="255"/>
    </xf>
    <xf numFmtId="3" fontId="0" fillId="2" borderId="38" xfId="10" applyNumberFormat="1" applyFont="1" applyFill="1" applyBorder="1" applyAlignment="1">
      <alignment horizontal="center" vertical="center"/>
    </xf>
    <xf numFmtId="3" fontId="0" fillId="2" borderId="107" xfId="10" applyNumberFormat="1" applyFont="1" applyFill="1" applyBorder="1" applyAlignment="1">
      <alignment horizontal="center" vertical="center"/>
    </xf>
    <xf numFmtId="0" fontId="0" fillId="2" borderId="1" xfId="0" applyFill="1" applyBorder="1" applyAlignment="1" applyProtection="1">
      <alignment horizontal="center" vertical="center"/>
      <protection locked="0"/>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38" fontId="0" fillId="2" borderId="1" xfId="10" applyFont="1" applyFill="1" applyBorder="1" applyAlignment="1" applyProtection="1">
      <alignment horizontal="center" vertical="center"/>
      <protection locked="0"/>
    </xf>
    <xf numFmtId="38" fontId="0" fillId="2" borderId="2" xfId="10" applyFont="1" applyFill="1" applyBorder="1" applyAlignment="1">
      <alignment horizontal="center" vertical="center"/>
    </xf>
    <xf numFmtId="38" fontId="0" fillId="2" borderId="4" xfId="10" applyFont="1" applyFill="1" applyBorder="1" applyAlignment="1">
      <alignment horizontal="center" vertical="center"/>
    </xf>
    <xf numFmtId="38" fontId="0" fillId="2" borderId="2" xfId="10" applyFont="1" applyFill="1" applyBorder="1" applyAlignment="1" applyProtection="1">
      <alignment horizontal="center" vertical="center"/>
      <protection locked="0"/>
    </xf>
    <xf numFmtId="38" fontId="0" fillId="2" borderId="3" xfId="10" applyFont="1" applyFill="1" applyBorder="1" applyAlignment="1" applyProtection="1">
      <alignment horizontal="center" vertical="center"/>
      <protection locked="0"/>
    </xf>
    <xf numFmtId="0" fontId="0" fillId="5" borderId="5" xfId="0" applyFill="1" applyBorder="1" applyAlignment="1">
      <alignment horizontal="center" vertical="center" wrapText="1"/>
    </xf>
    <xf numFmtId="0" fontId="0" fillId="5" borderId="29" xfId="0" applyFill="1" applyBorder="1" applyAlignment="1">
      <alignment horizontal="center" vertical="center" wrapText="1"/>
    </xf>
    <xf numFmtId="0" fontId="0" fillId="5" borderId="6" xfId="0" applyFill="1" applyBorder="1" applyAlignment="1">
      <alignment horizontal="center" vertical="center" wrapText="1"/>
    </xf>
    <xf numFmtId="0" fontId="0" fillId="5" borderId="5" xfId="0" applyFill="1" applyBorder="1" applyAlignment="1">
      <alignment horizontal="center" vertical="center"/>
    </xf>
    <xf numFmtId="0" fontId="0" fillId="5" borderId="29" xfId="0" applyFill="1" applyBorder="1" applyAlignment="1">
      <alignment horizontal="center" vertical="center"/>
    </xf>
    <xf numFmtId="0" fontId="0" fillId="5" borderId="6" xfId="0" applyFill="1" applyBorder="1" applyAlignment="1">
      <alignment horizontal="center" vertical="center"/>
    </xf>
    <xf numFmtId="0" fontId="0" fillId="2" borderId="3" xfId="0" applyNumberFormat="1" applyFill="1" applyBorder="1" applyAlignment="1" applyProtection="1">
      <alignment horizontal="center" vertical="center" shrinkToFit="1"/>
      <protection locked="0"/>
    </xf>
    <xf numFmtId="0" fontId="0" fillId="2" borderId="4" xfId="0" applyNumberFormat="1" applyFill="1" applyBorder="1" applyAlignment="1" applyProtection="1">
      <alignment horizontal="center" vertical="center" shrinkToFit="1"/>
      <protection locked="0"/>
    </xf>
    <xf numFmtId="0" fontId="0" fillId="2" borderId="1" xfId="0" applyFill="1" applyBorder="1" applyAlignment="1">
      <alignment horizontal="center" vertical="center" shrinkToFit="1"/>
    </xf>
    <xf numFmtId="38" fontId="0" fillId="2" borderId="1" xfId="10" applyFont="1" applyFill="1" applyBorder="1" applyAlignment="1">
      <alignment horizontal="center" vertical="center" wrapText="1"/>
    </xf>
    <xf numFmtId="0" fontId="0" fillId="2" borderId="2"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4" xfId="0" applyFill="1" applyBorder="1" applyAlignment="1" applyProtection="1">
      <alignment horizontal="center" vertical="center" shrinkToFit="1"/>
      <protection locked="0"/>
    </xf>
    <xf numFmtId="183" fontId="0" fillId="2" borderId="2" xfId="0" applyNumberFormat="1" applyFill="1" applyBorder="1" applyAlignment="1" applyProtection="1">
      <alignment horizontal="center" vertical="center"/>
      <protection locked="0"/>
    </xf>
    <xf numFmtId="183" fontId="0" fillId="2" borderId="4" xfId="0" applyNumberFormat="1" applyFill="1" applyBorder="1" applyAlignment="1" applyProtection="1">
      <alignment horizontal="center" vertical="center"/>
      <protection locked="0"/>
    </xf>
    <xf numFmtId="0" fontId="0" fillId="2" borderId="10"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shrinkToFit="1"/>
      <protection locked="0"/>
    </xf>
    <xf numFmtId="0" fontId="0" fillId="2" borderId="12" xfId="0" applyFill="1" applyBorder="1" applyAlignment="1" applyProtection="1">
      <alignment horizontal="center" vertical="center" shrinkToFit="1"/>
      <protection locked="0"/>
    </xf>
    <xf numFmtId="0" fontId="0" fillId="2" borderId="0" xfId="0" applyFill="1" applyBorder="1" applyAlignment="1">
      <alignment horizontal="center" vertical="center"/>
    </xf>
    <xf numFmtId="0" fontId="0" fillId="2" borderId="0" xfId="0" applyFill="1" applyBorder="1" applyAlignment="1">
      <alignment horizontal="center" vertical="center" shrinkToFit="1"/>
    </xf>
    <xf numFmtId="0" fontId="0" fillId="0" borderId="0" xfId="0" applyFill="1" applyBorder="1" applyAlignment="1">
      <alignment horizontal="center" vertical="center"/>
    </xf>
    <xf numFmtId="0" fontId="0" fillId="2" borderId="38" xfId="0" applyFill="1" applyBorder="1" applyAlignment="1">
      <alignment horizontal="center" vertical="center"/>
    </xf>
    <xf numFmtId="0" fontId="0" fillId="2" borderId="107" xfId="0" applyFill="1" applyBorder="1" applyAlignment="1">
      <alignment horizontal="center" vertical="center"/>
    </xf>
    <xf numFmtId="180" fontId="0" fillId="2" borderId="2" xfId="10" applyNumberFormat="1" applyFont="1" applyFill="1" applyBorder="1" applyAlignment="1" applyProtection="1">
      <alignment horizontal="center" vertical="center"/>
      <protection locked="0"/>
    </xf>
    <xf numFmtId="180" fontId="0" fillId="2" borderId="4" xfId="10" applyNumberFormat="1" applyFont="1" applyFill="1" applyBorder="1" applyAlignment="1" applyProtection="1">
      <alignment horizontal="center" vertical="center"/>
      <protection locked="0"/>
    </xf>
    <xf numFmtId="0" fontId="0" fillId="4" borderId="2" xfId="0" applyNumberFormat="1" applyFill="1" applyBorder="1" applyAlignment="1">
      <alignment horizontal="center" vertical="center"/>
    </xf>
    <xf numFmtId="0" fontId="0" fillId="4" borderId="3" xfId="0" applyNumberFormat="1" applyFill="1" applyBorder="1" applyAlignment="1">
      <alignment horizontal="center" vertical="center"/>
    </xf>
    <xf numFmtId="0" fontId="0" fillId="4" borderId="4" xfId="0" applyNumberFormat="1" applyFill="1" applyBorder="1" applyAlignment="1">
      <alignment horizontal="center" vertical="center"/>
    </xf>
    <xf numFmtId="180" fontId="0" fillId="2" borderId="38" xfId="10" applyNumberFormat="1" applyFont="1" applyFill="1" applyBorder="1" applyAlignment="1">
      <alignment horizontal="center" vertical="center"/>
    </xf>
    <xf numFmtId="180" fontId="0" fillId="2" borderId="107" xfId="10" applyNumberFormat="1" applyFont="1" applyFill="1" applyBorder="1" applyAlignment="1">
      <alignment horizontal="center" vertical="center"/>
    </xf>
    <xf numFmtId="0" fontId="52" fillId="2" borderId="0" xfId="0" applyFont="1" applyFill="1" applyBorder="1" applyAlignment="1">
      <alignment horizontal="center" vertical="center"/>
    </xf>
    <xf numFmtId="0" fontId="52" fillId="2" borderId="0" xfId="0" applyFont="1" applyFill="1" applyBorder="1" applyAlignment="1">
      <alignment horizontal="center" vertical="center"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50" fillId="2" borderId="0" xfId="0" applyFont="1" applyFill="1" applyAlignment="1">
      <alignment vertical="center"/>
    </xf>
    <xf numFmtId="0" fontId="0" fillId="2" borderId="2" xfId="0" applyFill="1" applyBorder="1" applyAlignment="1" applyProtection="1">
      <alignment vertical="center" shrinkToFit="1"/>
      <protection locked="0"/>
    </xf>
    <xf numFmtId="0" fontId="0" fillId="2" borderId="3" xfId="0" applyFill="1" applyBorder="1" applyAlignment="1" applyProtection="1">
      <alignment vertical="center" shrinkToFit="1"/>
      <protection locked="0"/>
    </xf>
    <xf numFmtId="0" fontId="0" fillId="2" borderId="4" xfId="0" applyFill="1" applyBorder="1" applyAlignment="1" applyProtection="1">
      <alignment vertical="center" shrinkToFit="1"/>
      <protection locked="0"/>
    </xf>
    <xf numFmtId="0" fontId="0" fillId="4" borderId="104" xfId="0" applyFill="1" applyBorder="1" applyAlignment="1">
      <alignment horizontal="center" vertical="center"/>
    </xf>
    <xf numFmtId="0" fontId="0" fillId="4" borderId="105" xfId="0" applyFill="1" applyBorder="1" applyAlignment="1">
      <alignment horizontal="center" vertical="center"/>
    </xf>
    <xf numFmtId="0" fontId="0" fillId="4" borderId="106" xfId="0" applyFill="1" applyBorder="1" applyAlignment="1">
      <alignment horizontal="center" vertical="center"/>
    </xf>
    <xf numFmtId="0" fontId="0" fillId="2" borderId="1" xfId="0" applyFill="1" applyBorder="1" applyAlignment="1" applyProtection="1">
      <alignment horizontal="center" vertical="center" shrinkToFit="1"/>
      <protection locked="0"/>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50" fillId="2" borderId="0" xfId="0" applyFont="1" applyFill="1" applyAlignment="1" applyProtection="1">
      <alignment vertical="center"/>
    </xf>
    <xf numFmtId="0" fontId="0" fillId="5" borderId="5" xfId="0" applyFill="1" applyBorder="1" applyAlignment="1" applyProtection="1">
      <alignment horizontal="center" vertical="center"/>
    </xf>
    <xf numFmtId="0" fontId="0" fillId="5" borderId="6" xfId="0" applyFill="1" applyBorder="1" applyAlignment="1" applyProtection="1">
      <alignment horizontal="center" vertical="center"/>
    </xf>
    <xf numFmtId="0" fontId="0" fillId="4" borderId="2" xfId="0" applyFill="1" applyBorder="1" applyAlignment="1" applyProtection="1">
      <alignment horizontal="center" vertical="center"/>
    </xf>
    <xf numFmtId="0" fontId="0" fillId="4" borderId="4" xfId="0" applyFill="1" applyBorder="1" applyAlignment="1" applyProtection="1">
      <alignment horizontal="center" vertical="center"/>
    </xf>
    <xf numFmtId="0" fontId="53" fillId="2" borderId="1" xfId="0" applyFont="1" applyFill="1" applyBorder="1" applyAlignment="1" applyProtection="1">
      <alignment horizontal="center" vertical="center"/>
    </xf>
    <xf numFmtId="0" fontId="0" fillId="2" borderId="1" xfId="0" applyFill="1" applyBorder="1" applyAlignment="1" applyProtection="1">
      <alignment horizontal="center" vertical="center" shrinkToFit="1"/>
    </xf>
    <xf numFmtId="0" fontId="0" fillId="5" borderId="7" xfId="0" applyFill="1" applyBorder="1" applyAlignment="1" applyProtection="1">
      <alignment horizontal="center" vertical="center"/>
    </xf>
    <xf numFmtId="0" fontId="0" fillId="5" borderId="8" xfId="0" applyFill="1" applyBorder="1" applyAlignment="1" applyProtection="1">
      <alignment horizontal="center" vertical="center"/>
    </xf>
    <xf numFmtId="0" fontId="0" fillId="5" borderId="9" xfId="0" applyFill="1" applyBorder="1" applyAlignment="1" applyProtection="1">
      <alignment horizontal="center" vertical="center"/>
    </xf>
    <xf numFmtId="0" fontId="0" fillId="5" borderId="10" xfId="0" applyFill="1" applyBorder="1" applyAlignment="1" applyProtection="1">
      <alignment horizontal="center" vertical="center"/>
    </xf>
    <xf numFmtId="0" fontId="0" fillId="5" borderId="11" xfId="0" applyFill="1" applyBorder="1" applyAlignment="1" applyProtection="1">
      <alignment horizontal="center" vertical="center"/>
    </xf>
    <xf numFmtId="0" fontId="0" fillId="5" borderId="12" xfId="0" applyFill="1" applyBorder="1" applyAlignment="1" applyProtection="1">
      <alignment horizontal="center" vertical="center"/>
    </xf>
    <xf numFmtId="0" fontId="0" fillId="5" borderId="1" xfId="0" applyFill="1" applyBorder="1" applyAlignment="1" applyProtection="1">
      <alignment horizontal="center" vertical="center"/>
    </xf>
    <xf numFmtId="38" fontId="0" fillId="2" borderId="1" xfId="10" applyFont="1" applyFill="1" applyBorder="1" applyAlignment="1" applyProtection="1">
      <alignment horizontal="center" vertical="center" wrapText="1"/>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5" borderId="4" xfId="0" applyFill="1" applyBorder="1" applyAlignment="1" applyProtection="1">
      <alignment horizontal="center" vertical="center"/>
    </xf>
    <xf numFmtId="0" fontId="53" fillId="2" borderId="2" xfId="0" applyFont="1" applyFill="1" applyBorder="1" applyAlignment="1" applyProtection="1">
      <alignment horizontal="center" vertical="center" wrapText="1"/>
    </xf>
    <xf numFmtId="0" fontId="53" fillId="2" borderId="3" xfId="0" applyFont="1" applyFill="1" applyBorder="1" applyAlignment="1" applyProtection="1">
      <alignment horizontal="center" vertical="center" wrapText="1"/>
    </xf>
    <xf numFmtId="0" fontId="53" fillId="2" borderId="4" xfId="0" applyFont="1" applyFill="1" applyBorder="1" applyAlignment="1" applyProtection="1">
      <alignment horizontal="center" vertical="center" wrapText="1"/>
    </xf>
    <xf numFmtId="0" fontId="0" fillId="4" borderId="2" xfId="0" applyFill="1" applyBorder="1" applyAlignment="1" applyProtection="1">
      <alignment horizontal="center" vertical="center" shrinkToFit="1"/>
    </xf>
    <xf numFmtId="0" fontId="0" fillId="4" borderId="3" xfId="0" applyFill="1" applyBorder="1" applyAlignment="1" applyProtection="1">
      <alignment horizontal="center" vertical="center" shrinkToFit="1"/>
    </xf>
    <xf numFmtId="0" fontId="0" fillId="4" borderId="4" xfId="0" applyFill="1" applyBorder="1" applyAlignment="1" applyProtection="1">
      <alignment horizontal="center" vertical="center" shrinkToFit="1"/>
    </xf>
    <xf numFmtId="0" fontId="0" fillId="4" borderId="1" xfId="0" applyFill="1" applyBorder="1" applyAlignment="1" applyProtection="1">
      <alignment horizontal="center" vertical="center" shrinkToFit="1"/>
    </xf>
    <xf numFmtId="0" fontId="0" fillId="4" borderId="3" xfId="0" applyFill="1" applyBorder="1" applyAlignment="1" applyProtection="1">
      <alignment horizontal="center" vertical="center"/>
    </xf>
    <xf numFmtId="0" fontId="0" fillId="5" borderId="5" xfId="0" applyFill="1" applyBorder="1" applyAlignment="1" applyProtection="1">
      <alignment horizontal="center" vertical="center" textRotation="255"/>
    </xf>
    <xf numFmtId="0" fontId="0" fillId="5" borderId="29" xfId="0" applyFill="1" applyBorder="1" applyAlignment="1" applyProtection="1">
      <alignment horizontal="center" vertical="center" textRotation="255"/>
    </xf>
    <xf numFmtId="0" fontId="0" fillId="5" borderId="6" xfId="0" applyFill="1" applyBorder="1" applyAlignment="1" applyProtection="1">
      <alignment horizontal="center" vertical="center" textRotation="255"/>
    </xf>
    <xf numFmtId="0" fontId="53" fillId="2" borderId="2" xfId="0" applyFont="1" applyFill="1" applyBorder="1" applyAlignment="1" applyProtection="1">
      <alignment horizontal="center" vertical="center"/>
    </xf>
    <xf numFmtId="0" fontId="53" fillId="2" borderId="3" xfId="0" applyFont="1" applyFill="1" applyBorder="1" applyAlignment="1" applyProtection="1">
      <alignment horizontal="center" vertical="center"/>
    </xf>
    <xf numFmtId="0" fontId="53" fillId="2" borderId="4" xfId="0" applyFont="1"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53" fillId="2" borderId="2" xfId="0" applyFont="1" applyFill="1" applyBorder="1" applyAlignment="1" applyProtection="1">
      <alignment vertical="center" shrinkToFit="1"/>
    </xf>
    <xf numFmtId="0" fontId="53" fillId="2" borderId="3" xfId="0" applyFont="1" applyFill="1" applyBorder="1" applyAlignment="1" applyProtection="1">
      <alignment vertical="center" shrinkToFit="1"/>
    </xf>
    <xf numFmtId="0" fontId="53" fillId="2" borderId="4" xfId="0" applyFont="1" applyFill="1" applyBorder="1" applyAlignment="1" applyProtection="1">
      <alignment vertical="center" shrinkToFit="1"/>
    </xf>
    <xf numFmtId="0" fontId="53" fillId="2" borderId="2" xfId="0" quotePrefix="1" applyFont="1" applyFill="1" applyBorder="1" applyAlignment="1" applyProtection="1">
      <alignment vertical="center"/>
    </xf>
    <xf numFmtId="0" fontId="53" fillId="2" borderId="3" xfId="0" applyFont="1" applyFill="1" applyBorder="1" applyAlignment="1" applyProtection="1">
      <alignment vertical="center"/>
    </xf>
    <xf numFmtId="0" fontId="53" fillId="2" borderId="4" xfId="0" applyFont="1" applyFill="1" applyBorder="1" applyAlignment="1" applyProtection="1">
      <alignment vertical="center"/>
    </xf>
    <xf numFmtId="38" fontId="53" fillId="2" borderId="1" xfId="10" applyFont="1" applyFill="1" applyBorder="1" applyAlignment="1" applyProtection="1">
      <alignment horizontal="center" vertical="center"/>
    </xf>
    <xf numFmtId="38" fontId="53" fillId="2" borderId="2" xfId="10" applyFont="1" applyFill="1" applyBorder="1" applyAlignment="1" applyProtection="1">
      <alignment horizontal="center" vertical="center"/>
    </xf>
    <xf numFmtId="38" fontId="53" fillId="2" borderId="3" xfId="10" applyFont="1" applyFill="1" applyBorder="1" applyAlignment="1" applyProtection="1">
      <alignment horizontal="center" vertical="center"/>
    </xf>
    <xf numFmtId="0" fontId="53" fillId="2" borderId="3" xfId="0" applyNumberFormat="1" applyFont="1" applyFill="1" applyBorder="1" applyAlignment="1" applyProtection="1">
      <alignment horizontal="center" vertical="center"/>
    </xf>
    <xf numFmtId="0" fontId="53" fillId="2" borderId="4" xfId="0" applyNumberFormat="1" applyFont="1" applyFill="1" applyBorder="1" applyAlignment="1" applyProtection="1">
      <alignment horizontal="center" vertical="center"/>
    </xf>
    <xf numFmtId="0" fontId="53" fillId="2" borderId="3" xfId="0" applyNumberFormat="1" applyFont="1" applyFill="1" applyBorder="1" applyAlignment="1" applyProtection="1">
      <alignment horizontal="center" vertical="center" shrinkToFit="1"/>
    </xf>
    <xf numFmtId="0" fontId="53" fillId="2" borderId="4" xfId="0" applyNumberFormat="1" applyFont="1" applyFill="1" applyBorder="1" applyAlignment="1" applyProtection="1">
      <alignment horizontal="center" vertical="center" shrinkToFit="1"/>
    </xf>
    <xf numFmtId="0" fontId="0" fillId="2" borderId="3" xfId="0" applyNumberFormat="1" applyFill="1" applyBorder="1" applyAlignment="1" applyProtection="1">
      <alignment horizontal="center" vertical="center" shrinkToFit="1"/>
    </xf>
    <xf numFmtId="0" fontId="0" fillId="2" borderId="4" xfId="0" applyNumberFormat="1" applyFill="1" applyBorder="1" applyAlignment="1" applyProtection="1">
      <alignment horizontal="center" vertical="center" shrinkToFit="1"/>
    </xf>
    <xf numFmtId="38" fontId="0" fillId="2" borderId="2" xfId="10" applyFont="1" applyFill="1" applyBorder="1" applyAlignment="1" applyProtection="1">
      <alignment horizontal="center" vertical="center"/>
    </xf>
    <xf numFmtId="38" fontId="0" fillId="2" borderId="4" xfId="10" applyFont="1" applyFill="1" applyBorder="1" applyAlignment="1" applyProtection="1">
      <alignment horizontal="center" vertical="center"/>
    </xf>
    <xf numFmtId="0" fontId="0" fillId="5" borderId="5" xfId="0" applyFill="1" applyBorder="1" applyAlignment="1" applyProtection="1">
      <alignment horizontal="center" vertical="center" wrapText="1"/>
    </xf>
    <xf numFmtId="0" fontId="0" fillId="5" borderId="29" xfId="0" applyFill="1" applyBorder="1" applyAlignment="1" applyProtection="1">
      <alignment horizontal="center" vertical="center" wrapText="1"/>
    </xf>
    <xf numFmtId="0" fontId="0" fillId="5" borderId="6" xfId="0" applyFill="1" applyBorder="1" applyAlignment="1" applyProtection="1">
      <alignment horizontal="center" vertical="center" wrapText="1"/>
    </xf>
    <xf numFmtId="3" fontId="0" fillId="2" borderId="38" xfId="10" applyNumberFormat="1" applyFont="1" applyFill="1" applyBorder="1" applyAlignment="1" applyProtection="1">
      <alignment horizontal="center" vertical="center"/>
    </xf>
    <xf numFmtId="3" fontId="0" fillId="2" borderId="107" xfId="10" applyNumberFormat="1" applyFont="1" applyFill="1" applyBorder="1" applyAlignment="1" applyProtection="1">
      <alignment horizontal="center" vertical="center"/>
    </xf>
    <xf numFmtId="180" fontId="0" fillId="2" borderId="37" xfId="10" applyNumberFormat="1" applyFont="1" applyFill="1" applyBorder="1" applyAlignment="1" applyProtection="1">
      <alignment horizontal="center" vertical="center"/>
    </xf>
    <xf numFmtId="0" fontId="0" fillId="2" borderId="37" xfId="0" applyFill="1" applyBorder="1" applyAlignment="1" applyProtection="1">
      <alignment horizontal="center" vertical="center"/>
    </xf>
    <xf numFmtId="0" fontId="0" fillId="5" borderId="29" xfId="0" applyFill="1" applyBorder="1" applyAlignment="1" applyProtection="1">
      <alignment horizontal="center" vertical="center"/>
    </xf>
    <xf numFmtId="180" fontId="0" fillId="0" borderId="37" xfId="10" applyNumberFormat="1" applyFont="1" applyFill="1" applyBorder="1" applyAlignment="1" applyProtection="1">
      <alignment horizontal="center" vertical="center"/>
    </xf>
    <xf numFmtId="0" fontId="0" fillId="4" borderId="104" xfId="0" applyFill="1" applyBorder="1" applyAlignment="1" applyProtection="1">
      <alignment horizontal="center" vertical="center"/>
    </xf>
    <xf numFmtId="0" fontId="0" fillId="4" borderId="105" xfId="0" applyFill="1" applyBorder="1" applyAlignment="1" applyProtection="1">
      <alignment horizontal="center" vertical="center"/>
    </xf>
    <xf numFmtId="0" fontId="0" fillId="4" borderId="106"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12" xfId="0" applyFill="1" applyBorder="1" applyAlignment="1" applyProtection="1">
      <alignment horizontal="center" vertical="center"/>
    </xf>
    <xf numFmtId="0" fontId="53" fillId="2" borderId="10" xfId="0" applyFont="1" applyFill="1" applyBorder="1" applyAlignment="1" applyProtection="1">
      <alignment horizontal="center" vertical="center" shrinkToFit="1"/>
    </xf>
    <xf numFmtId="0" fontId="53" fillId="2" borderId="11" xfId="0" applyFont="1" applyFill="1" applyBorder="1" applyAlignment="1" applyProtection="1">
      <alignment horizontal="center" vertical="center" shrinkToFit="1"/>
    </xf>
    <xf numFmtId="0" fontId="53" fillId="2" borderId="12" xfId="0" applyFont="1" applyFill="1" applyBorder="1" applyAlignment="1" applyProtection="1">
      <alignment horizontal="center" vertical="center" shrinkToFit="1"/>
    </xf>
    <xf numFmtId="0" fontId="0" fillId="2" borderId="10" xfId="0" applyFill="1" applyBorder="1" applyAlignment="1" applyProtection="1">
      <alignment horizontal="center" vertical="center" shrinkToFit="1"/>
    </xf>
    <xf numFmtId="0" fontId="0" fillId="2" borderId="11" xfId="0" applyFill="1" applyBorder="1" applyAlignment="1" applyProtection="1">
      <alignment horizontal="center" vertical="center" shrinkToFit="1"/>
    </xf>
    <xf numFmtId="0" fontId="0" fillId="2" borderId="12" xfId="0" applyFill="1" applyBorder="1" applyAlignment="1" applyProtection="1">
      <alignment horizontal="center" vertical="center" shrinkToFit="1"/>
    </xf>
    <xf numFmtId="0" fontId="0" fillId="2" borderId="2" xfId="0" applyFill="1" applyBorder="1" applyAlignment="1" applyProtection="1">
      <alignment horizontal="center" vertical="center" shrinkToFit="1"/>
    </xf>
    <xf numFmtId="0" fontId="0" fillId="2" borderId="3" xfId="0" applyFill="1" applyBorder="1" applyAlignment="1" applyProtection="1">
      <alignment horizontal="center" vertical="center" shrinkToFit="1"/>
    </xf>
    <xf numFmtId="0" fontId="0" fillId="2" borderId="4" xfId="0" applyFill="1" applyBorder="1" applyAlignment="1" applyProtection="1">
      <alignment horizontal="center" vertical="center" shrinkToFit="1"/>
    </xf>
    <xf numFmtId="0" fontId="53" fillId="2" borderId="2" xfId="0" quotePrefix="1" applyFont="1" applyFill="1" applyBorder="1" applyAlignment="1" applyProtection="1">
      <alignment horizontal="center" vertical="center"/>
    </xf>
    <xf numFmtId="14" fontId="53" fillId="2" borderId="2" xfId="0" applyNumberFormat="1" applyFont="1" applyFill="1" applyBorder="1" applyAlignment="1" applyProtection="1">
      <alignment horizontal="center" vertical="center"/>
    </xf>
    <xf numFmtId="0" fontId="0" fillId="2" borderId="5" xfId="0" applyFill="1" applyBorder="1" applyAlignment="1" applyProtection="1">
      <alignment horizontal="center" vertical="center" textRotation="255"/>
    </xf>
    <xf numFmtId="0" fontId="0" fillId="2" borderId="29" xfId="0" applyFill="1" applyBorder="1" applyAlignment="1" applyProtection="1">
      <alignment horizontal="center" vertical="center" textRotation="255"/>
    </xf>
    <xf numFmtId="0" fontId="0" fillId="2" borderId="6" xfId="0" applyFill="1" applyBorder="1" applyAlignment="1" applyProtection="1">
      <alignment horizontal="center" vertical="center" textRotation="255"/>
    </xf>
    <xf numFmtId="180" fontId="0" fillId="2" borderId="2" xfId="10" applyNumberFormat="1" applyFont="1" applyFill="1" applyBorder="1" applyAlignment="1" applyProtection="1">
      <alignment horizontal="center" vertical="center"/>
    </xf>
    <xf numFmtId="180" fontId="0" fillId="2" borderId="4" xfId="10" applyNumberFormat="1"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2" borderId="0" xfId="0" applyFill="1" applyBorder="1" applyAlignment="1" applyProtection="1">
      <alignment horizontal="center" vertical="center" shrinkToFit="1"/>
    </xf>
    <xf numFmtId="0" fontId="0" fillId="2" borderId="0" xfId="0" applyFill="1" applyBorder="1" applyAlignment="1" applyProtection="1">
      <alignment horizontal="center" vertical="center"/>
    </xf>
    <xf numFmtId="0" fontId="0" fillId="4" borderId="2" xfId="0" applyNumberFormat="1" applyFill="1" applyBorder="1" applyAlignment="1" applyProtection="1">
      <alignment horizontal="center" vertical="center"/>
    </xf>
    <xf numFmtId="0" fontId="0" fillId="4" borderId="3" xfId="0" applyNumberFormat="1" applyFill="1" applyBorder="1" applyAlignment="1" applyProtection="1">
      <alignment horizontal="center" vertical="center"/>
    </xf>
    <xf numFmtId="0" fontId="0" fillId="4" borderId="4" xfId="0" applyNumberFormat="1" applyFill="1" applyBorder="1" applyAlignment="1" applyProtection="1">
      <alignment horizontal="center" vertical="center"/>
    </xf>
    <xf numFmtId="180" fontId="0" fillId="2" borderId="38" xfId="10" applyNumberFormat="1" applyFont="1" applyFill="1" applyBorder="1" applyAlignment="1" applyProtection="1">
      <alignment horizontal="center" vertical="center"/>
    </xf>
    <xf numFmtId="180" fontId="0" fillId="2" borderId="107" xfId="10" applyNumberFormat="1" applyFont="1" applyFill="1" applyBorder="1" applyAlignment="1" applyProtection="1">
      <alignment horizontal="center" vertical="center"/>
    </xf>
    <xf numFmtId="0" fontId="52" fillId="2" borderId="0" xfId="0" applyFont="1" applyFill="1" applyBorder="1" applyAlignment="1" applyProtection="1">
      <alignment horizontal="center" vertical="center"/>
    </xf>
    <xf numFmtId="0" fontId="52" fillId="2" borderId="0" xfId="0" applyFont="1" applyFill="1" applyBorder="1" applyAlignment="1" applyProtection="1">
      <alignment horizontal="center" vertical="center" shrinkToFit="1"/>
    </xf>
    <xf numFmtId="181" fontId="3" fillId="0" borderId="3" xfId="0" applyNumberFormat="1" applyFont="1" applyFill="1" applyBorder="1" applyAlignment="1">
      <alignment horizontal="center" vertical="center" shrinkToFit="1"/>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181" fontId="3" fillId="0" borderId="11" xfId="0" applyNumberFormat="1" applyFont="1" applyFill="1" applyBorder="1" applyAlignment="1">
      <alignment horizontal="center" vertical="center" shrinkToFit="1"/>
    </xf>
    <xf numFmtId="0" fontId="3" fillId="0" borderId="37" xfId="0" applyFont="1" applyBorder="1" applyAlignment="1">
      <alignment horizontal="center" vertical="center"/>
    </xf>
    <xf numFmtId="0" fontId="6" fillId="0" borderId="0" xfId="0" applyFont="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29" xfId="0" applyFont="1" applyFill="1" applyBorder="1" applyAlignment="1">
      <alignment horizontal="left" vertical="center"/>
    </xf>
    <xf numFmtId="0" fontId="3" fillId="0" borderId="5" xfId="0" quotePrefix="1" applyFont="1" applyFill="1" applyBorder="1" applyAlignment="1">
      <alignment horizontal="center" vertical="center"/>
    </xf>
    <xf numFmtId="0" fontId="3" fillId="0" borderId="6" xfId="0" quotePrefix="1" applyFont="1" applyFill="1" applyBorder="1" applyAlignment="1">
      <alignment horizontal="center" vertical="center"/>
    </xf>
    <xf numFmtId="0" fontId="3" fillId="0" borderId="52" xfId="0" quotePrefix="1" applyFont="1" applyFill="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Fill="1" applyBorder="1" applyAlignment="1">
      <alignment horizontal="center" vertical="center"/>
    </xf>
    <xf numFmtId="0" fontId="3" fillId="0" borderId="45"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1" fillId="0" borderId="0" xfId="0" applyFont="1" applyAlignment="1">
      <alignment horizontal="center" vertical="center"/>
    </xf>
    <xf numFmtId="0" fontId="3" fillId="0" borderId="42" xfId="0" applyFont="1" applyBorder="1" applyAlignment="1">
      <alignment horizontal="center" vertical="center"/>
    </xf>
    <xf numFmtId="0" fontId="3" fillId="0" borderId="21"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46" xfId="0" applyFont="1" applyBorder="1" applyAlignment="1">
      <alignment horizontal="center" vertical="center"/>
    </xf>
    <xf numFmtId="0" fontId="3" fillId="0" borderId="6" xfId="0" applyFont="1" applyBorder="1" applyAlignment="1">
      <alignment horizontal="center" vertical="center"/>
    </xf>
    <xf numFmtId="0" fontId="3" fillId="0" borderId="47" xfId="0" applyFont="1" applyBorder="1" applyAlignment="1">
      <alignment horizontal="center" vertical="center"/>
    </xf>
    <xf numFmtId="0" fontId="3" fillId="0" borderId="113" xfId="0" applyFont="1" applyFill="1" applyBorder="1" applyAlignment="1">
      <alignment horizontal="center" vertical="center"/>
    </xf>
    <xf numFmtId="0" fontId="3" fillId="0" borderId="114" xfId="0" applyFont="1" applyFill="1" applyBorder="1" applyAlignment="1">
      <alignment horizontal="center" vertical="center"/>
    </xf>
    <xf numFmtId="0" fontId="3" fillId="0" borderId="115" xfId="0" applyFont="1" applyFill="1" applyBorder="1" applyAlignment="1">
      <alignment horizontal="center" vertical="center"/>
    </xf>
    <xf numFmtId="0" fontId="3" fillId="0" borderId="98" xfId="0" applyFont="1" applyFill="1" applyBorder="1" applyAlignment="1">
      <alignment horizontal="center" vertical="center"/>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181" fontId="3" fillId="0" borderId="17" xfId="0" applyNumberFormat="1" applyFont="1" applyFill="1" applyBorder="1" applyAlignment="1">
      <alignment horizontal="center" vertical="center" shrinkToFit="1"/>
    </xf>
    <xf numFmtId="181" fontId="3" fillId="0" borderId="8" xfId="0" applyNumberFormat="1" applyFont="1" applyFill="1" applyBorder="1" applyAlignment="1">
      <alignment horizontal="center" vertical="center" shrinkToFit="1"/>
    </xf>
    <xf numFmtId="181" fontId="3" fillId="0" borderId="9" xfId="0" applyNumberFormat="1" applyFont="1" applyFill="1" applyBorder="1" applyAlignment="1">
      <alignment horizontal="center" vertical="center" shrinkToFit="1"/>
    </xf>
    <xf numFmtId="181" fontId="3" fillId="0" borderId="21" xfId="0" applyNumberFormat="1" applyFont="1" applyFill="1" applyBorder="1" applyAlignment="1">
      <alignment horizontal="center" vertical="center" shrinkToFit="1"/>
    </xf>
    <xf numFmtId="181" fontId="3" fillId="0" borderId="12" xfId="0" applyNumberFormat="1" applyFont="1" applyFill="1" applyBorder="1" applyAlignment="1">
      <alignment horizontal="center" vertical="center" shrinkToFit="1"/>
    </xf>
    <xf numFmtId="181" fontId="3" fillId="0" borderId="48" xfId="0" applyNumberFormat="1" applyFont="1" applyFill="1" applyBorder="1" applyAlignment="1">
      <alignment horizontal="center" vertical="center" shrinkToFit="1"/>
    </xf>
    <xf numFmtId="181" fontId="3" fillId="0" borderId="49" xfId="0" applyNumberFormat="1" applyFont="1" applyFill="1" applyBorder="1" applyAlignment="1">
      <alignment horizontal="center" vertical="center" shrinkToFit="1"/>
    </xf>
    <xf numFmtId="181" fontId="3" fillId="0" borderId="50" xfId="0" applyNumberFormat="1" applyFont="1" applyFill="1" applyBorder="1" applyAlignment="1">
      <alignment horizontal="center" vertical="center" shrinkToFi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116" xfId="0" quotePrefix="1" applyFont="1" applyFill="1" applyBorder="1" applyAlignment="1">
      <alignment horizontal="center" vertical="center"/>
    </xf>
    <xf numFmtId="0" fontId="3" fillId="0" borderId="75" xfId="0" applyFont="1" applyFill="1" applyBorder="1" applyAlignment="1">
      <alignment horizontal="center" vertical="center"/>
    </xf>
    <xf numFmtId="0" fontId="8" fillId="0" borderId="0" xfId="0" applyFont="1" applyFill="1" applyAlignment="1">
      <alignment horizontal="right" vertical="center"/>
    </xf>
    <xf numFmtId="0" fontId="2" fillId="0" borderId="2" xfId="3" applyFont="1" applyBorder="1" applyAlignment="1">
      <alignment horizontal="right" vertical="center"/>
    </xf>
    <xf numFmtId="0" fontId="2" fillId="0" borderId="3" xfId="3" applyFont="1" applyBorder="1" applyAlignment="1">
      <alignment horizontal="right" vertical="center"/>
    </xf>
    <xf numFmtId="0" fontId="2" fillId="0" borderId="4" xfId="3" applyFont="1" applyBorder="1" applyAlignment="1">
      <alignment horizontal="right" vertical="center"/>
    </xf>
    <xf numFmtId="0" fontId="2" fillId="0" borderId="5" xfId="3" applyFont="1" applyBorder="1" applyAlignment="1">
      <alignment horizontal="center" vertical="center"/>
    </xf>
    <xf numFmtId="0" fontId="2" fillId="0" borderId="6" xfId="3" applyFont="1" applyBorder="1" applyAlignment="1">
      <alignment horizontal="center" vertical="center"/>
    </xf>
    <xf numFmtId="0" fontId="3" fillId="0" borderId="0" xfId="3" applyFont="1" applyBorder="1" applyAlignment="1">
      <alignment horizontal="left" vertical="center" wrapText="1"/>
    </xf>
    <xf numFmtId="38" fontId="2" fillId="0" borderId="2" xfId="4" applyFont="1" applyBorder="1" applyAlignment="1">
      <alignment horizontal="center" vertical="center" wrapText="1"/>
    </xf>
    <xf numFmtId="38" fontId="2" fillId="0" borderId="3" xfId="4" applyFont="1" applyBorder="1" applyAlignment="1">
      <alignment horizontal="center" vertical="center" wrapText="1"/>
    </xf>
    <xf numFmtId="38" fontId="2" fillId="0" borderId="4" xfId="4" applyFont="1" applyBorder="1" applyAlignment="1">
      <alignment horizontal="center" vertical="center" wrapText="1"/>
    </xf>
    <xf numFmtId="0" fontId="25" fillId="0" borderId="0" xfId="9" applyFont="1" applyAlignment="1">
      <alignment horizontal="center" vertical="center"/>
    </xf>
    <xf numFmtId="0" fontId="14" fillId="0" borderId="93" xfId="9" applyFont="1" applyBorder="1" applyAlignment="1">
      <alignment horizontal="center" vertical="center"/>
    </xf>
    <xf numFmtId="0" fontId="14" fillId="0" borderId="96" xfId="9" applyFont="1" applyBorder="1" applyAlignment="1">
      <alignment horizontal="center" vertical="center"/>
    </xf>
    <xf numFmtId="0" fontId="14" fillId="0" borderId="94" xfId="9" applyFont="1" applyBorder="1" applyAlignment="1">
      <alignment horizontal="center" vertical="center"/>
    </xf>
    <xf numFmtId="0" fontId="14" fillId="0" borderId="86" xfId="9" applyFont="1" applyBorder="1">
      <alignment vertical="center"/>
    </xf>
    <xf numFmtId="0" fontId="14" fillId="0" borderId="79" xfId="9" applyFont="1" applyBorder="1">
      <alignment vertical="center"/>
    </xf>
    <xf numFmtId="0" fontId="14" fillId="0" borderId="90" xfId="9" applyFont="1" applyBorder="1">
      <alignment vertical="center"/>
    </xf>
    <xf numFmtId="0" fontId="14" fillId="0" borderId="92" xfId="9" applyFont="1" applyBorder="1">
      <alignment vertical="center"/>
    </xf>
    <xf numFmtId="0" fontId="14" fillId="0" borderId="81" xfId="9" applyFont="1" applyBorder="1">
      <alignment vertical="center"/>
    </xf>
    <xf numFmtId="0" fontId="14" fillId="0" borderId="86" xfId="9" applyFont="1" applyBorder="1" applyAlignment="1">
      <alignment horizontal="center" vertical="center"/>
    </xf>
    <xf numFmtId="0" fontId="14" fillId="0" borderId="79" xfId="9" applyFont="1" applyBorder="1" applyAlignment="1">
      <alignment horizontal="center" vertical="center"/>
    </xf>
    <xf numFmtId="0" fontId="14" fillId="0" borderId="81" xfId="9" applyFont="1" applyBorder="1" applyAlignment="1">
      <alignment horizontal="center" vertical="center"/>
    </xf>
    <xf numFmtId="0" fontId="26" fillId="0" borderId="0" xfId="9" applyFont="1" applyAlignment="1">
      <alignment horizontal="center" vertical="center"/>
    </xf>
    <xf numFmtId="0" fontId="13" fillId="0" borderId="17" xfId="9" applyFont="1" applyBorder="1" applyAlignment="1">
      <alignment horizontal="center" vertical="center"/>
    </xf>
    <xf numFmtId="0" fontId="13" fillId="0" borderId="8" xfId="9" applyFont="1" applyBorder="1" applyAlignment="1">
      <alignment horizontal="center" vertical="center"/>
    </xf>
    <xf numFmtId="0" fontId="13" fillId="0" borderId="9" xfId="9" applyFont="1" applyBorder="1" applyAlignment="1">
      <alignment horizontal="center" vertical="center"/>
    </xf>
    <xf numFmtId="0" fontId="13" fillId="0" borderId="48" xfId="9" applyFont="1" applyBorder="1" applyAlignment="1">
      <alignment horizontal="center" vertical="center"/>
    </xf>
    <xf numFmtId="0" fontId="13" fillId="0" borderId="49" xfId="9" applyFont="1" applyBorder="1" applyAlignment="1">
      <alignment horizontal="center" vertical="center"/>
    </xf>
    <xf numFmtId="0" fontId="13" fillId="0" borderId="50" xfId="9" applyFont="1" applyBorder="1" applyAlignment="1">
      <alignment horizontal="center" vertical="center"/>
    </xf>
    <xf numFmtId="0" fontId="13" fillId="0" borderId="19" xfId="9" applyFont="1" applyBorder="1" applyAlignment="1">
      <alignment horizontal="center" vertical="center"/>
    </xf>
    <xf numFmtId="0" fontId="13" fillId="0" borderId="0" xfId="9" applyFont="1" applyBorder="1" applyAlignment="1">
      <alignment horizontal="center" vertical="center"/>
    </xf>
    <xf numFmtId="0" fontId="13" fillId="0" borderId="30" xfId="9" applyFont="1" applyBorder="1" applyAlignment="1">
      <alignment horizontal="center" vertical="center"/>
    </xf>
    <xf numFmtId="0" fontId="30" fillId="0" borderId="0" xfId="9" applyFont="1" applyAlignment="1">
      <alignment horizontal="center" vertical="center"/>
    </xf>
    <xf numFmtId="0" fontId="13" fillId="0" borderId="45" xfId="9" applyFont="1" applyBorder="1" applyAlignment="1">
      <alignment horizontal="center" vertical="center"/>
    </xf>
    <xf numFmtId="0" fontId="13" fillId="0" borderId="43" xfId="9" applyFont="1" applyBorder="1" applyAlignment="1">
      <alignment horizontal="center" vertical="center"/>
    </xf>
    <xf numFmtId="0" fontId="13" fillId="0" borderId="47" xfId="9" applyFont="1" applyBorder="1" applyAlignment="1">
      <alignment horizontal="center" vertical="center"/>
    </xf>
    <xf numFmtId="0" fontId="13" fillId="0" borderId="10" xfId="9" applyFont="1" applyBorder="1" applyAlignment="1">
      <alignment horizontal="center" vertical="center"/>
    </xf>
    <xf numFmtId="0" fontId="13" fillId="0" borderId="11" xfId="9" applyFont="1" applyBorder="1" applyAlignment="1">
      <alignment horizontal="center" vertical="center"/>
    </xf>
    <xf numFmtId="0" fontId="13" fillId="0" borderId="18" xfId="9" applyFont="1" applyBorder="1" applyAlignment="1">
      <alignment horizontal="center" vertical="center"/>
    </xf>
    <xf numFmtId="0" fontId="13" fillId="0" borderId="42" xfId="9" applyFont="1" applyBorder="1" applyAlignment="1">
      <alignment horizontal="center" vertical="center"/>
    </xf>
    <xf numFmtId="0" fontId="13" fillId="0" borderId="44" xfId="9" applyFont="1" applyBorder="1" applyAlignment="1">
      <alignment horizontal="center" vertical="center"/>
    </xf>
    <xf numFmtId="0" fontId="13" fillId="0" borderId="21" xfId="9" applyFont="1" applyBorder="1" applyAlignment="1">
      <alignment horizontal="center" vertical="center"/>
    </xf>
    <xf numFmtId="0" fontId="13" fillId="0" borderId="12" xfId="9" applyFont="1" applyBorder="1" applyAlignment="1">
      <alignment horizontal="center" vertical="center"/>
    </xf>
    <xf numFmtId="0" fontId="13" fillId="0" borderId="45" xfId="9" applyFont="1" applyBorder="1" applyAlignment="1">
      <alignment horizontal="center" vertical="center" wrapText="1"/>
    </xf>
    <xf numFmtId="0" fontId="13" fillId="0" borderId="43" xfId="9" applyFont="1" applyBorder="1" applyAlignment="1">
      <alignment horizontal="center" vertical="center" wrapText="1"/>
    </xf>
    <xf numFmtId="0" fontId="13" fillId="0" borderId="47" xfId="9" applyFont="1" applyBorder="1" applyAlignment="1">
      <alignment horizontal="center" vertical="center" wrapText="1"/>
    </xf>
    <xf numFmtId="0" fontId="13" fillId="0" borderId="51" xfId="9" applyFont="1" applyBorder="1" applyAlignment="1">
      <alignment horizontal="center" vertical="center" wrapText="1"/>
    </xf>
    <xf numFmtId="0" fontId="13" fillId="0" borderId="49" xfId="9" applyFont="1" applyBorder="1" applyAlignment="1">
      <alignment horizontal="center" vertical="center" wrapText="1"/>
    </xf>
    <xf numFmtId="0" fontId="13" fillId="0" borderId="53" xfId="9" applyFont="1" applyBorder="1" applyAlignment="1">
      <alignment horizontal="center" vertical="center" wrapText="1"/>
    </xf>
    <xf numFmtId="0" fontId="13" fillId="0" borderId="42" xfId="9" applyFont="1" applyBorder="1" applyAlignment="1">
      <alignment horizontal="center" vertical="center" wrapText="1"/>
    </xf>
    <xf numFmtId="0" fontId="13" fillId="0" borderId="44" xfId="9" applyFont="1" applyBorder="1" applyAlignment="1">
      <alignment horizontal="center" vertical="center" wrapText="1"/>
    </xf>
    <xf numFmtId="0" fontId="13" fillId="0" borderId="48" xfId="9" applyFont="1" applyBorder="1" applyAlignment="1">
      <alignment horizontal="center" vertical="center" wrapText="1"/>
    </xf>
    <xf numFmtId="0" fontId="13" fillId="0" borderId="50" xfId="9" applyFont="1" applyBorder="1" applyAlignment="1">
      <alignment horizontal="center" vertical="center" wrapText="1"/>
    </xf>
    <xf numFmtId="0" fontId="3" fillId="0" borderId="0" xfId="3" applyFont="1" applyAlignment="1">
      <alignment horizontal="center" vertical="center"/>
    </xf>
    <xf numFmtId="0" fontId="17" fillId="0" borderId="0" xfId="3" applyFont="1" applyAlignment="1">
      <alignment horizontal="center" vertical="center" wrapText="1"/>
    </xf>
    <xf numFmtId="0" fontId="2" fillId="0" borderId="0" xfId="3" applyFont="1" applyAlignment="1">
      <alignment horizontal="right" vertical="center"/>
    </xf>
    <xf numFmtId="0" fontId="10" fillId="0" borderId="0" xfId="3" applyFont="1" applyBorder="1" applyAlignment="1">
      <alignment horizontal="left" vertical="center"/>
    </xf>
    <xf numFmtId="0" fontId="16" fillId="0" borderId="5" xfId="3" applyFont="1" applyBorder="1" applyAlignment="1">
      <alignment horizontal="center" vertical="center" wrapText="1"/>
    </xf>
    <xf numFmtId="0" fontId="16" fillId="0" borderId="6" xfId="3" applyFont="1" applyBorder="1" applyAlignment="1">
      <alignment horizontal="center" vertical="center" wrapText="1"/>
    </xf>
    <xf numFmtId="2" fontId="16" fillId="0" borderId="5" xfId="3" applyNumberFormat="1" applyFont="1" applyBorder="1" applyAlignment="1">
      <alignment horizontal="center" vertical="center" wrapText="1"/>
    </xf>
    <xf numFmtId="2" fontId="16" fillId="0" borderId="6" xfId="3" applyNumberFormat="1" applyFont="1" applyBorder="1" applyAlignment="1">
      <alignment horizontal="center" vertical="center" wrapText="1"/>
    </xf>
    <xf numFmtId="181" fontId="34" fillId="0" borderId="10" xfId="5" applyNumberFormat="1" applyFont="1" applyFill="1" applyBorder="1" applyAlignment="1">
      <alignment horizontal="center" vertical="center"/>
    </xf>
    <xf numFmtId="181" fontId="34" fillId="0" borderId="18" xfId="5" applyNumberFormat="1" applyFont="1" applyFill="1" applyBorder="1" applyAlignment="1">
      <alignment horizontal="center" vertical="center"/>
    </xf>
    <xf numFmtId="181" fontId="34" fillId="0" borderId="17" xfId="5" applyNumberFormat="1" applyFont="1" applyFill="1" applyBorder="1" applyAlignment="1">
      <alignment horizontal="left" vertical="center"/>
    </xf>
    <xf numFmtId="181" fontId="34" fillId="0" borderId="9" xfId="5" applyNumberFormat="1" applyFont="1" applyFill="1" applyBorder="1" applyAlignment="1">
      <alignment horizontal="left" vertical="center"/>
    </xf>
    <xf numFmtId="181" fontId="34" fillId="0" borderId="19" xfId="5" applyNumberFormat="1" applyFont="1" applyFill="1" applyBorder="1" applyAlignment="1">
      <alignment horizontal="left" vertical="center"/>
    </xf>
    <xf numFmtId="181" fontId="34" fillId="0" borderId="30" xfId="5" applyNumberFormat="1" applyFont="1" applyFill="1" applyBorder="1" applyAlignment="1">
      <alignment horizontal="left" vertical="center"/>
    </xf>
    <xf numFmtId="0" fontId="34" fillId="0" borderId="17" xfId="5" applyFont="1" applyFill="1" applyBorder="1" applyAlignment="1">
      <alignment horizontal="left" vertical="center" shrinkToFit="1"/>
    </xf>
    <xf numFmtId="0" fontId="34" fillId="0" borderId="9" xfId="5" applyFont="1" applyFill="1" applyBorder="1" applyAlignment="1">
      <alignment horizontal="left" vertical="center" shrinkToFit="1"/>
    </xf>
    <xf numFmtId="0" fontId="34" fillId="0" borderId="21" xfId="5" applyFont="1" applyFill="1" applyBorder="1" applyAlignment="1">
      <alignment horizontal="left" vertical="center" shrinkToFit="1"/>
    </xf>
    <xf numFmtId="0" fontId="34" fillId="0" borderId="12" xfId="5" applyFont="1" applyFill="1" applyBorder="1" applyAlignment="1">
      <alignment horizontal="left" vertical="center" shrinkToFit="1"/>
    </xf>
    <xf numFmtId="0" fontId="34" fillId="0" borderId="68" xfId="5" applyFont="1" applyFill="1" applyBorder="1" applyAlignment="1">
      <alignment horizontal="left" vertical="center" shrinkToFit="1"/>
    </xf>
    <xf numFmtId="0" fontId="34" fillId="0" borderId="70" xfId="5" applyFont="1" applyFill="1" applyBorder="1" applyAlignment="1">
      <alignment horizontal="left" vertical="center" shrinkToFit="1"/>
    </xf>
    <xf numFmtId="181" fontId="34" fillId="0" borderId="21" xfId="5" applyNumberFormat="1" applyFont="1" applyFill="1" applyBorder="1" applyAlignment="1">
      <alignment horizontal="left" vertical="center"/>
    </xf>
    <xf numFmtId="181" fontId="34" fillId="0" borderId="12" xfId="5" applyNumberFormat="1" applyFont="1" applyFill="1" applyBorder="1" applyAlignment="1">
      <alignment horizontal="left" vertical="center"/>
    </xf>
    <xf numFmtId="181" fontId="34" fillId="0" borderId="7" xfId="5" applyNumberFormat="1" applyFont="1" applyFill="1" applyBorder="1" applyAlignment="1">
      <alignment horizontal="center" vertical="center"/>
    </xf>
    <xf numFmtId="181" fontId="34" fillId="0" borderId="20" xfId="5" applyNumberFormat="1" applyFont="1" applyFill="1" applyBorder="1" applyAlignment="1">
      <alignment horizontal="center" vertical="center"/>
    </xf>
    <xf numFmtId="0" fontId="34" fillId="0" borderId="42" xfId="5" applyFont="1" applyFill="1" applyBorder="1" applyAlignment="1">
      <alignment horizontal="center" vertical="center"/>
    </xf>
    <xf numFmtId="0" fontId="34" fillId="0" borderId="44" xfId="5" applyFont="1" applyFill="1" applyBorder="1" applyAlignment="1">
      <alignment horizontal="center" vertical="center"/>
    </xf>
    <xf numFmtId="0" fontId="34" fillId="0" borderId="0" xfId="5" applyFont="1" applyFill="1" applyBorder="1" applyAlignment="1">
      <alignment horizontal="center" vertical="center"/>
    </xf>
    <xf numFmtId="0" fontId="7" fillId="0" borderId="42" xfId="5" applyFont="1" applyFill="1" applyBorder="1" applyAlignment="1">
      <alignment horizontal="center" vertical="center"/>
    </xf>
    <xf numFmtId="0" fontId="7" fillId="0" borderId="44" xfId="5" applyFont="1" applyFill="1" applyBorder="1" applyAlignment="1">
      <alignment horizontal="center" vertical="center"/>
    </xf>
    <xf numFmtId="0" fontId="34" fillId="0" borderId="48" xfId="5" applyFont="1" applyFill="1" applyBorder="1" applyAlignment="1">
      <alignment horizontal="center" vertical="center"/>
    </xf>
    <xf numFmtId="0" fontId="34" fillId="0" borderId="50" xfId="5" applyFont="1" applyFill="1" applyBorder="1" applyAlignment="1">
      <alignment horizontal="center" vertical="center"/>
    </xf>
    <xf numFmtId="181" fontId="34" fillId="0" borderId="83" xfId="5" applyNumberFormat="1" applyFont="1" applyFill="1" applyBorder="1" applyAlignment="1">
      <alignment horizontal="center" vertical="center"/>
    </xf>
    <xf numFmtId="181" fontId="34" fillId="0" borderId="84" xfId="5" applyNumberFormat="1" applyFont="1" applyFill="1" applyBorder="1" applyAlignment="1">
      <alignment horizontal="center" vertical="center"/>
    </xf>
    <xf numFmtId="0" fontId="34" fillId="0" borderId="17" xfId="5" applyFont="1" applyFill="1" applyBorder="1" applyAlignment="1">
      <alignment horizontal="left" vertical="center"/>
    </xf>
    <xf numFmtId="0" fontId="34" fillId="0" borderId="9" xfId="5" applyFont="1" applyFill="1" applyBorder="1" applyAlignment="1">
      <alignment horizontal="left" vertical="center"/>
    </xf>
    <xf numFmtId="0" fontId="34" fillId="0" borderId="21" xfId="5" applyFont="1" applyFill="1" applyBorder="1" applyAlignment="1">
      <alignment horizontal="left" vertical="center"/>
    </xf>
    <xf numFmtId="0" fontId="34" fillId="0" borderId="12" xfId="5" applyFont="1" applyFill="1" applyBorder="1" applyAlignment="1">
      <alignment horizontal="left" vertical="center"/>
    </xf>
    <xf numFmtId="177" fontId="34" fillId="0" borderId="78" xfId="5" applyNumberFormat="1" applyFont="1" applyFill="1" applyBorder="1" applyAlignment="1">
      <alignment horizontal="right" vertical="center"/>
    </xf>
    <xf numFmtId="177" fontId="34" fillId="0" borderId="59" xfId="5" applyNumberFormat="1" applyFont="1" applyFill="1" applyBorder="1" applyAlignment="1">
      <alignment horizontal="right" vertical="center"/>
    </xf>
    <xf numFmtId="177" fontId="34" fillId="0" borderId="60" xfId="5" applyNumberFormat="1" applyFont="1" applyFill="1" applyBorder="1" applyAlignment="1">
      <alignment horizontal="right" vertical="center"/>
    </xf>
    <xf numFmtId="0" fontId="34" fillId="0" borderId="7" xfId="5" applyFont="1" applyFill="1" applyBorder="1" applyAlignment="1">
      <alignment horizontal="center" vertical="center" wrapText="1"/>
    </xf>
    <xf numFmtId="0" fontId="34" fillId="0" borderId="8" xfId="5" applyFont="1" applyFill="1" applyBorder="1" applyAlignment="1">
      <alignment horizontal="center" vertical="center" wrapText="1"/>
    </xf>
    <xf numFmtId="0" fontId="34" fillId="0" borderId="9" xfId="5" applyFont="1" applyFill="1" applyBorder="1" applyAlignment="1">
      <alignment horizontal="center" vertical="center" wrapText="1"/>
    </xf>
    <xf numFmtId="0" fontId="34" fillId="0" borderId="20" xfId="5" applyFont="1" applyFill="1" applyBorder="1" applyAlignment="1">
      <alignment horizontal="center" vertical="center" wrapText="1"/>
    </xf>
    <xf numFmtId="3" fontId="34" fillId="0" borderId="43" xfId="5" applyNumberFormat="1" applyFont="1" applyFill="1" applyBorder="1" applyAlignment="1">
      <alignment horizontal="center" vertical="center"/>
    </xf>
    <xf numFmtId="3" fontId="34" fillId="0" borderId="0" xfId="5" applyNumberFormat="1" applyFont="1" applyFill="1" applyBorder="1" applyAlignment="1">
      <alignment horizontal="center" vertical="center"/>
    </xf>
    <xf numFmtId="0" fontId="34" fillId="0" borderId="43" xfId="5" applyFont="1" applyFill="1" applyBorder="1" applyAlignment="1">
      <alignment horizontal="left" vertical="center"/>
    </xf>
    <xf numFmtId="0" fontId="34" fillId="0" borderId="47" xfId="5" applyFont="1" applyFill="1" applyBorder="1" applyAlignment="1">
      <alignment horizontal="left" vertical="center"/>
    </xf>
    <xf numFmtId="0" fontId="34" fillId="0" borderId="0" xfId="5" applyFont="1" applyFill="1" applyBorder="1" applyAlignment="1">
      <alignment horizontal="left" vertical="center"/>
    </xf>
    <xf numFmtId="0" fontId="34" fillId="0" borderId="53" xfId="5" applyFont="1" applyFill="1" applyBorder="1" applyAlignment="1">
      <alignment horizontal="left" vertical="center"/>
    </xf>
    <xf numFmtId="0" fontId="34" fillId="0" borderId="43" xfId="5" applyFont="1" applyFill="1" applyBorder="1" applyAlignment="1">
      <alignment horizontal="center" vertical="center"/>
    </xf>
    <xf numFmtId="0" fontId="34" fillId="0" borderId="47" xfId="5" applyFont="1" applyFill="1" applyBorder="1" applyAlignment="1">
      <alignment horizontal="center" vertical="center"/>
    </xf>
    <xf numFmtId="0" fontId="34" fillId="0" borderId="49" xfId="5" applyFont="1" applyFill="1" applyBorder="1" applyAlignment="1">
      <alignment horizontal="center" vertical="center"/>
    </xf>
    <xf numFmtId="0" fontId="34" fillId="0" borderId="53" xfId="5" applyFont="1" applyFill="1" applyBorder="1" applyAlignment="1">
      <alignment horizontal="center" vertical="center"/>
    </xf>
    <xf numFmtId="0" fontId="34" fillId="0" borderId="49" xfId="5" applyFont="1" applyFill="1" applyBorder="1" applyAlignment="1">
      <alignment horizontal="center" vertical="center" wrapText="1"/>
    </xf>
    <xf numFmtId="0" fontId="34" fillId="0" borderId="53" xfId="5" applyFont="1" applyFill="1" applyBorder="1" applyAlignment="1">
      <alignment horizontal="center" vertical="center" wrapText="1"/>
    </xf>
    <xf numFmtId="0" fontId="34" fillId="0" borderId="56" xfId="5" applyFont="1" applyFill="1" applyBorder="1" applyAlignment="1">
      <alignment horizontal="center" vertical="center"/>
    </xf>
    <xf numFmtId="0" fontId="34" fillId="0" borderId="57" xfId="5" applyFont="1" applyFill="1" applyBorder="1" applyAlignment="1">
      <alignment horizontal="center" vertical="center"/>
    </xf>
    <xf numFmtId="0" fontId="34" fillId="0" borderId="58" xfId="5" applyFont="1" applyFill="1" applyBorder="1" applyAlignment="1">
      <alignment horizontal="center" vertical="center"/>
    </xf>
    <xf numFmtId="0" fontId="34" fillId="0" borderId="42" xfId="5" applyFont="1" applyFill="1" applyBorder="1" applyAlignment="1">
      <alignment horizontal="center" vertical="center" wrapText="1"/>
    </xf>
    <xf numFmtId="0" fontId="34" fillId="0" borderId="43" xfId="5" applyFont="1" applyFill="1" applyBorder="1" applyAlignment="1">
      <alignment horizontal="center" vertical="center" wrapText="1"/>
    </xf>
    <xf numFmtId="0" fontId="34" fillId="0" borderId="44" xfId="5" applyFont="1" applyFill="1" applyBorder="1" applyAlignment="1">
      <alignment horizontal="center" vertical="center" wrapText="1"/>
    </xf>
    <xf numFmtId="0" fontId="34" fillId="0" borderId="48" xfId="5" applyFont="1" applyFill="1" applyBorder="1" applyAlignment="1">
      <alignment horizontal="center" vertical="center" wrapText="1"/>
    </xf>
    <xf numFmtId="0" fontId="34" fillId="0" borderId="50" xfId="5" applyFont="1" applyFill="1" applyBorder="1" applyAlignment="1">
      <alignment horizontal="center" vertical="center" wrapText="1"/>
    </xf>
    <xf numFmtId="0" fontId="34" fillId="0" borderId="85" xfId="5" applyFont="1" applyFill="1" applyBorder="1" applyAlignment="1">
      <alignment horizontal="center" vertical="center"/>
    </xf>
    <xf numFmtId="0" fontId="34" fillId="0" borderId="102" xfId="5" applyFont="1" applyFill="1" applyBorder="1" applyAlignment="1">
      <alignment horizontal="center" vertical="center"/>
    </xf>
    <xf numFmtId="0" fontId="34" fillId="0" borderId="67" xfId="5" applyFont="1" applyFill="1" applyBorder="1" applyAlignment="1">
      <alignment horizontal="center" vertical="center"/>
    </xf>
    <xf numFmtId="0" fontId="34" fillId="0" borderId="52" xfId="5" applyFont="1" applyFill="1" applyBorder="1" applyAlignment="1">
      <alignment horizontal="center" vertical="center"/>
    </xf>
    <xf numFmtId="0" fontId="34" fillId="0" borderId="42" xfId="5" applyFont="1" applyFill="1" applyBorder="1" applyAlignment="1">
      <alignment horizontal="right" vertical="center"/>
    </xf>
    <xf numFmtId="0" fontId="34" fillId="0" borderId="43" xfId="5" applyFont="1" applyFill="1" applyBorder="1" applyAlignment="1">
      <alignment horizontal="right" vertical="center"/>
    </xf>
    <xf numFmtId="0" fontId="34" fillId="0" borderId="19" xfId="5" applyFont="1" applyFill="1" applyBorder="1" applyAlignment="1">
      <alignment horizontal="right" vertical="center"/>
    </xf>
    <xf numFmtId="0" fontId="34" fillId="0" borderId="0" xfId="5" applyFont="1" applyFill="1" applyBorder="1" applyAlignment="1">
      <alignment horizontal="right" vertical="center"/>
    </xf>
    <xf numFmtId="0" fontId="35" fillId="0" borderId="0" xfId="5" applyFont="1" applyFill="1" applyBorder="1" applyAlignment="1">
      <alignment horizontal="center" vertical="center"/>
    </xf>
    <xf numFmtId="0" fontId="34" fillId="0" borderId="32" xfId="5" applyFont="1" applyFill="1" applyBorder="1" applyAlignment="1">
      <alignment horizontal="center" vertical="center"/>
    </xf>
    <xf numFmtId="0" fontId="34" fillId="0" borderId="35" xfId="5" applyFont="1" applyFill="1" applyBorder="1" applyAlignment="1">
      <alignment horizontal="center" vertical="center"/>
    </xf>
    <xf numFmtId="0" fontId="34" fillId="0" borderId="14" xfId="5" applyFont="1" applyFill="1" applyBorder="1" applyAlignment="1">
      <alignment horizontal="center" vertical="center"/>
    </xf>
    <xf numFmtId="0" fontId="34" fillId="0" borderId="15" xfId="5" applyFont="1" applyFill="1" applyBorder="1" applyAlignment="1">
      <alignment horizontal="center" vertical="center"/>
    </xf>
    <xf numFmtId="0" fontId="34" fillId="0" borderId="34" xfId="5" applyFont="1" applyFill="1" applyBorder="1" applyAlignment="1">
      <alignment horizontal="center" vertical="center"/>
    </xf>
    <xf numFmtId="0" fontId="34" fillId="0" borderId="16" xfId="5" applyFont="1" applyFill="1" applyBorder="1" applyAlignment="1">
      <alignment horizontal="center" vertical="center"/>
    </xf>
    <xf numFmtId="0" fontId="34" fillId="0" borderId="17" xfId="5" applyFont="1" applyFill="1" applyBorder="1" applyAlignment="1">
      <alignment horizontal="center" vertical="center" wrapText="1"/>
    </xf>
    <xf numFmtId="0" fontId="34" fillId="0" borderId="21" xfId="5" applyFont="1" applyFill="1" applyBorder="1" applyAlignment="1">
      <alignment horizontal="center" vertical="center" wrapText="1"/>
    </xf>
    <xf numFmtId="0" fontId="34" fillId="0" borderId="12" xfId="5" applyFont="1" applyFill="1" applyBorder="1" applyAlignment="1">
      <alignment horizontal="center" vertical="center" wrapText="1"/>
    </xf>
    <xf numFmtId="0" fontId="34" fillId="0" borderId="19" xfId="5" applyFont="1" applyFill="1" applyBorder="1" applyAlignment="1">
      <alignment horizontal="center" vertical="center" wrapText="1"/>
    </xf>
    <xf numFmtId="0" fontId="34" fillId="0" borderId="30" xfId="5" applyFont="1" applyFill="1" applyBorder="1" applyAlignment="1">
      <alignment horizontal="center" vertical="center" wrapText="1"/>
    </xf>
    <xf numFmtId="0" fontId="22" fillId="0" borderId="1" xfId="5" applyFont="1" applyFill="1" applyBorder="1" applyAlignment="1">
      <alignment horizontal="center" vertical="center"/>
    </xf>
    <xf numFmtId="0" fontId="22" fillId="0" borderId="1" xfId="5" applyFont="1" applyFill="1" applyBorder="1" applyAlignment="1">
      <alignment horizontal="center" vertical="center" shrinkToFit="1"/>
    </xf>
    <xf numFmtId="0" fontId="22" fillId="0" borderId="1" xfId="5" applyFont="1" applyFill="1" applyBorder="1" applyAlignment="1">
      <alignment horizontal="left" vertical="center" shrinkToFit="1"/>
    </xf>
    <xf numFmtId="0" fontId="34" fillId="0" borderId="2" xfId="5" applyFont="1" applyFill="1" applyBorder="1" applyAlignment="1">
      <alignment horizontal="center" vertical="center" wrapText="1"/>
    </xf>
    <xf numFmtId="0" fontId="34" fillId="0" borderId="23" xfId="5" applyFont="1" applyFill="1" applyBorder="1" applyAlignment="1">
      <alignment horizontal="center" vertical="center" wrapText="1"/>
    </xf>
    <xf numFmtId="0" fontId="34" fillId="0" borderId="122" xfId="5" applyFont="1" applyBorder="1" applyAlignment="1">
      <alignment horizontal="center" vertical="center"/>
    </xf>
    <xf numFmtId="0" fontId="34" fillId="0" borderId="75" xfId="5" applyFont="1" applyBorder="1" applyAlignment="1">
      <alignment horizontal="center" vertical="center"/>
    </xf>
    <xf numFmtId="0" fontId="34" fillId="0" borderId="123" xfId="5" applyFont="1" applyBorder="1" applyAlignment="1">
      <alignment horizontal="center" vertical="center"/>
    </xf>
    <xf numFmtId="0" fontId="34" fillId="0" borderId="98" xfId="5" applyFont="1" applyBorder="1" applyAlignment="1">
      <alignment horizontal="center" vertical="center"/>
    </xf>
    <xf numFmtId="0" fontId="34" fillId="0" borderId="119" xfId="5" applyFont="1" applyBorder="1" applyAlignment="1">
      <alignment horizontal="right" vertical="center"/>
    </xf>
    <xf numFmtId="0" fontId="34" fillId="0" borderId="120" xfId="5" applyFont="1" applyBorder="1" applyAlignment="1">
      <alignment horizontal="right" vertical="center"/>
    </xf>
    <xf numFmtId="0" fontId="34" fillId="0" borderId="48" xfId="5" applyFont="1" applyBorder="1" applyAlignment="1">
      <alignment horizontal="right" vertical="center"/>
    </xf>
    <xf numFmtId="0" fontId="34" fillId="0" borderId="50" xfId="5" applyFont="1" applyBorder="1" applyAlignment="1">
      <alignment horizontal="right" vertical="center"/>
    </xf>
    <xf numFmtId="0" fontId="34" fillId="0" borderId="117" xfId="5" applyFont="1" applyFill="1" applyBorder="1" applyAlignment="1">
      <alignment horizontal="center" vertical="center"/>
    </xf>
    <xf numFmtId="0" fontId="34" fillId="0" borderId="118" xfId="5" applyFont="1" applyFill="1" applyBorder="1" applyAlignment="1">
      <alignment horizontal="center" vertical="center"/>
    </xf>
    <xf numFmtId="0" fontId="34" fillId="0" borderId="51" xfId="5" applyFont="1" applyFill="1" applyBorder="1" applyAlignment="1">
      <alignment horizontal="center" vertical="center"/>
    </xf>
    <xf numFmtId="181" fontId="34" fillId="0" borderId="68" xfId="5" applyNumberFormat="1" applyFont="1" applyFill="1" applyBorder="1" applyAlignment="1">
      <alignment horizontal="left" vertical="center"/>
    </xf>
    <xf numFmtId="181" fontId="34" fillId="0" borderId="70" xfId="5" applyNumberFormat="1" applyFont="1" applyFill="1" applyBorder="1" applyAlignment="1">
      <alignment horizontal="left" vertical="center"/>
    </xf>
    <xf numFmtId="0" fontId="34" fillId="0" borderId="124" xfId="5" applyFont="1" applyBorder="1" applyAlignment="1">
      <alignment horizontal="center" vertical="center"/>
    </xf>
    <xf numFmtId="0" fontId="34" fillId="0" borderId="74" xfId="5" applyFont="1" applyBorder="1" applyAlignment="1">
      <alignment horizontal="center" vertical="center"/>
    </xf>
    <xf numFmtId="181" fontId="34" fillId="0" borderId="13" xfId="5" applyNumberFormat="1" applyFont="1" applyFill="1" applyBorder="1" applyAlignment="1">
      <alignment horizontal="center" vertical="center"/>
    </xf>
    <xf numFmtId="181" fontId="34" fillId="0" borderId="31" xfId="5" applyNumberFormat="1" applyFont="1" applyFill="1" applyBorder="1" applyAlignment="1">
      <alignment horizontal="center" vertical="center"/>
    </xf>
  </cellXfs>
  <cellStyles count="11">
    <cellStyle name="桁区切り" xfId="10" builtinId="6"/>
    <cellStyle name="桁区切り 2" xfId="2"/>
    <cellStyle name="桁区切り 2 2" xfId="4"/>
    <cellStyle name="桁区切り 3" xfId="7"/>
    <cellStyle name="標準" xfId="0" builtinId="0"/>
    <cellStyle name="標準 2" xfId="1"/>
    <cellStyle name="標準 2 2" xfId="3"/>
    <cellStyle name="標準 2 2 2" xfId="8"/>
    <cellStyle name="標準 3" xfId="9"/>
    <cellStyle name="標準 40" xfId="5"/>
    <cellStyle name="標準 5" xfId="6"/>
  </cellStyles>
  <dxfs count="117">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val="0"/>
        <i/>
        <color rgb="FFFF0000"/>
      </font>
      <fill>
        <patternFill>
          <bgColor rgb="FFFFFF00"/>
        </patternFill>
      </fill>
    </dxf>
    <dxf>
      <font>
        <b val="0"/>
        <i/>
        <color rgb="FFFF0000"/>
      </font>
      <fill>
        <patternFill>
          <bgColor rgb="FFFFFF00"/>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0"/>
      </font>
      <fill>
        <patternFill>
          <bgColor theme="0"/>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0"/>
      </font>
      <fill>
        <patternFill>
          <bgColor theme="0"/>
        </patternFill>
      </fill>
      <border>
        <left/>
        <right/>
        <top/>
        <bottom/>
        <vertical/>
        <horizontal/>
      </border>
    </dxf>
  </dxfs>
  <tableStyles count="0" defaultTableStyle="TableStyleMedium2" defaultPivotStyle="PivotStyleLight16"/>
  <colors>
    <mruColors>
      <color rgb="FFFFFF99"/>
      <color rgb="FF00FFFF"/>
      <color rgb="FFCCFF33"/>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0</xdr:colOff>
      <xdr:row>4</xdr:row>
      <xdr:rowOff>9525</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66675" y="466725"/>
          <a:ext cx="29908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03\kkj\Users\reyej9754\Desktop\H31&#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0849;&#26377;\&#26989;&#21209;2&#37096;\H26&#38263;&#26399;&#20778;&#33391;&#21270;&#12522;&#12501;&#12457;&#12540;&#12512;&#25512;&#36914;&#20107;&#26989;\&#35215;&#31243;&#12539;&#12510;&#12491;&#12517;&#12450;&#12523;&#12539;&#27096;&#24335;\&#27096;&#24335;\&#36861;&#21152;&#20844;&#21215;&#27096;&#24335;\&#36861;&#21152;&#20844;&#21215;&#27096;&#24335;1412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記様式第1"/>
      <sheetName val="別紙1"/>
      <sheetName val="別紙2"/>
      <sheetName val="別紙3"/>
      <sheetName val="別紙4"/>
      <sheetName val="別紙5"/>
      <sheetName val="別添1"/>
      <sheetName val="別添2"/>
      <sheetName val="実績別紙1 "/>
      <sheetName val="実績別紙2"/>
      <sheetName val="実績別紙3"/>
      <sheetName val="実績別紙3A・B"/>
      <sheetName val="実績別紙5 "/>
      <sheetName val="補助対象事業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9">
          <cell r="R9" t="str">
            <v>☑</v>
          </cell>
        </row>
        <row r="10">
          <cell r="R10"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交付申請）"/>
      <sheetName val="②（変更申請書）"/>
      <sheetName val="1（事業経費の配分）"/>
      <sheetName val="2（進捗管理）"/>
      <sheetName val="3（申請一覧）※"/>
      <sheetName val="4（申請額内容）"/>
      <sheetName val="5（附帯事務費）"/>
      <sheetName val="6（交付建物別概要1）"/>
      <sheetName val="6（交付建物別概要2）"/>
      <sheetName val="7（適合確認1）"/>
      <sheetName val="7（適合確認2）"/>
      <sheetName val="8（対象事業費内訳書）"/>
      <sheetName val="9（確認書）"/>
      <sheetName val="③（実績報告）"/>
      <sheetName val="10（精算調書）"/>
      <sheetName val="11（進捗管理）（実績）※"/>
      <sheetName val="12（報告一覧）"/>
      <sheetName val="13（申請額内訳）"/>
      <sheetName val="14（附帯事務費）"/>
      <sheetName val="15（報告建物別概要1）※"/>
      <sheetName val="15（報告建物別概要2）"/>
      <sheetName val="16（適合確認1）"/>
      <sheetName val="16（適合確認2）"/>
      <sheetName val="16（工事内容確認）"/>
      <sheetName val="17（物件写真（着工確認））"/>
      <sheetName val="18（物件写真（施工写真））"/>
      <sheetName val="⑤（中間報告）"/>
      <sheetName val="19（精算調書）"/>
      <sheetName val="20（進捗管理）（中間）※"/>
      <sheetName val="④（請求書）"/>
      <sheetName val="○実績延長申請"/>
      <sheetName val="○譲渡承認申請"/>
    </sheetNames>
    <sheetDataSet>
      <sheetData sheetId="0"/>
      <sheetData sheetId="1"/>
      <sheetData sheetId="2"/>
      <sheetData sheetId="3"/>
      <sheetData sheetId="4"/>
      <sheetData sheetId="5"/>
      <sheetData sheetId="6"/>
      <sheetData sheetId="7"/>
      <sheetData sheetId="8"/>
      <sheetData sheetId="9"/>
      <sheetData sheetId="10">
        <row r="809">
          <cell r="C809" t="str">
            <v>□</v>
          </cell>
          <cell r="D809" t="str">
            <v>■</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25"/>
  <sheetViews>
    <sheetView tabSelected="1" zoomScale="70" zoomScaleNormal="70" workbookViewId="0">
      <selection activeCell="F4" sqref="F4:L4"/>
    </sheetView>
  </sheetViews>
  <sheetFormatPr defaultColWidth="8.75" defaultRowHeight="21.95" customHeight="1"/>
  <cols>
    <col min="1" max="1" width="3.5" style="230" customWidth="1"/>
    <col min="2" max="2" width="2.875" style="230" customWidth="1"/>
    <col min="3" max="3" width="10.75" style="229" customWidth="1"/>
    <col min="4" max="4" width="8.375" style="229" customWidth="1"/>
    <col min="5" max="16" width="8.375" style="230" customWidth="1"/>
    <col min="17" max="16384" width="8.75" style="230"/>
  </cols>
  <sheetData>
    <row r="1" spans="2:41" ht="21.95" customHeight="1">
      <c r="B1" s="559" t="s">
        <v>181</v>
      </c>
      <c r="C1" s="559"/>
      <c r="D1" s="559"/>
      <c r="E1" s="559"/>
      <c r="F1" s="559"/>
      <c r="G1" s="559"/>
      <c r="H1" s="232" t="s">
        <v>182</v>
      </c>
    </row>
    <row r="3" spans="2:41" ht="21.95" customHeight="1">
      <c r="C3" s="228" t="s">
        <v>132</v>
      </c>
      <c r="V3" s="231" t="s">
        <v>205</v>
      </c>
      <c r="W3" s="229"/>
    </row>
    <row r="4" spans="2:41" ht="21.95" customHeight="1">
      <c r="C4" s="527" t="s">
        <v>127</v>
      </c>
      <c r="D4" s="516" t="s">
        <v>128</v>
      </c>
      <c r="E4" s="518"/>
      <c r="F4" s="566"/>
      <c r="G4" s="566"/>
      <c r="H4" s="566"/>
      <c r="I4" s="566"/>
      <c r="J4" s="566"/>
      <c r="K4" s="566"/>
      <c r="L4" s="566"/>
      <c r="V4" s="248" t="s">
        <v>175</v>
      </c>
      <c r="W4" s="532">
        <f>D32</f>
        <v>0</v>
      </c>
      <c r="X4" s="532"/>
      <c r="Y4" s="532"/>
      <c r="Z4" s="495" t="s">
        <v>143</v>
      </c>
      <c r="AA4" s="496"/>
      <c r="AB4" s="497"/>
      <c r="AC4" s="327" t="s">
        <v>14</v>
      </c>
      <c r="AD4" s="237" t="s">
        <v>49</v>
      </c>
      <c r="AE4" s="238"/>
      <c r="AF4" s="238"/>
      <c r="AG4" s="238"/>
      <c r="AH4" s="238"/>
      <c r="AI4" s="238"/>
      <c r="AJ4" s="239"/>
      <c r="AK4" s="240"/>
      <c r="AL4" s="240"/>
      <c r="AM4" s="240"/>
      <c r="AN4" s="240"/>
      <c r="AO4" s="241"/>
    </row>
    <row r="5" spans="2:41" ht="21.95" customHeight="1">
      <c r="C5" s="529"/>
      <c r="D5" s="516" t="s">
        <v>129</v>
      </c>
      <c r="E5" s="518"/>
      <c r="F5" s="566"/>
      <c r="G5" s="566"/>
      <c r="H5" s="566"/>
      <c r="I5" s="566"/>
      <c r="J5" s="566"/>
      <c r="K5" s="566"/>
      <c r="L5" s="566"/>
      <c r="V5" s="501" t="s">
        <v>152</v>
      </c>
      <c r="W5" s="501"/>
      <c r="X5" s="533">
        <f>SUM(Z21,AH21)</f>
        <v>0</v>
      </c>
      <c r="Y5" s="533"/>
      <c r="Z5" s="498"/>
      <c r="AA5" s="499"/>
      <c r="AB5" s="500"/>
      <c r="AC5" s="328" t="s">
        <v>254</v>
      </c>
      <c r="AD5" s="242" t="s">
        <v>144</v>
      </c>
      <c r="AE5" s="243"/>
      <c r="AF5" s="243"/>
      <c r="AG5" s="243"/>
      <c r="AH5" s="243"/>
      <c r="AI5" s="243"/>
      <c r="AJ5" s="244"/>
      <c r="AK5" s="245"/>
      <c r="AL5" s="245"/>
      <c r="AM5" s="245"/>
      <c r="AN5" s="245"/>
      <c r="AO5" s="236"/>
    </row>
    <row r="6" spans="2:41" ht="21.95" customHeight="1">
      <c r="V6" s="490" t="s">
        <v>140</v>
      </c>
      <c r="W6" s="491"/>
      <c r="X6" s="491"/>
      <c r="Y6" s="491"/>
      <c r="Z6" s="491"/>
      <c r="AA6" s="491"/>
      <c r="AB6" s="491"/>
      <c r="AC6" s="492"/>
      <c r="AD6" s="490" t="s">
        <v>5</v>
      </c>
      <c r="AE6" s="491"/>
      <c r="AF6" s="491"/>
      <c r="AG6" s="491"/>
      <c r="AH6" s="491"/>
      <c r="AI6" s="491"/>
      <c r="AJ6" s="491"/>
      <c r="AK6" s="492"/>
      <c r="AL6" s="490" t="s">
        <v>142</v>
      </c>
      <c r="AM6" s="491"/>
      <c r="AN6" s="491"/>
      <c r="AO6" s="492"/>
    </row>
    <row r="7" spans="2:41" ht="21.95" customHeight="1">
      <c r="C7" s="247" t="s">
        <v>31</v>
      </c>
      <c r="D7" s="534"/>
      <c r="E7" s="535"/>
      <c r="F7" s="535"/>
      <c r="G7" s="535"/>
      <c r="H7" s="535"/>
      <c r="I7" s="535"/>
      <c r="J7" s="535"/>
      <c r="K7" s="535"/>
      <c r="L7" s="536"/>
      <c r="V7" s="502" t="s">
        <v>33</v>
      </c>
      <c r="W7" s="503"/>
      <c r="X7" s="503"/>
      <c r="Y7" s="504"/>
      <c r="Z7" s="494" t="s">
        <v>237</v>
      </c>
      <c r="AA7" s="494"/>
      <c r="AB7" s="494" t="s">
        <v>141</v>
      </c>
      <c r="AC7" s="494"/>
      <c r="AD7" s="502" t="s">
        <v>33</v>
      </c>
      <c r="AE7" s="503"/>
      <c r="AF7" s="503"/>
      <c r="AG7" s="504"/>
      <c r="AH7" s="494" t="s">
        <v>273</v>
      </c>
      <c r="AI7" s="494"/>
      <c r="AJ7" s="494" t="s">
        <v>141</v>
      </c>
      <c r="AK7" s="494"/>
      <c r="AL7" s="494" t="s">
        <v>240</v>
      </c>
      <c r="AM7" s="494"/>
      <c r="AN7" s="494" t="s">
        <v>141</v>
      </c>
      <c r="AO7" s="494"/>
    </row>
    <row r="8" spans="2:41" ht="21.95" customHeight="1">
      <c r="V8" s="510" t="s">
        <v>236</v>
      </c>
      <c r="W8" s="487"/>
      <c r="X8" s="488"/>
      <c r="Y8" s="489"/>
      <c r="Z8" s="329"/>
      <c r="AA8" s="294" t="s">
        <v>238</v>
      </c>
      <c r="AB8" s="487"/>
      <c r="AC8" s="489"/>
      <c r="AD8" s="510" t="s">
        <v>236</v>
      </c>
      <c r="AE8" s="516" t="s">
        <v>145</v>
      </c>
      <c r="AF8" s="517"/>
      <c r="AG8" s="518"/>
      <c r="AH8" s="330"/>
      <c r="AI8" s="294" t="s">
        <v>239</v>
      </c>
      <c r="AJ8" s="515"/>
      <c r="AK8" s="515"/>
      <c r="AL8" s="330"/>
      <c r="AM8" s="294" t="s">
        <v>238</v>
      </c>
      <c r="AN8" s="515"/>
      <c r="AO8" s="515"/>
    </row>
    <row r="9" spans="2:41" ht="21.95" customHeight="1">
      <c r="C9" s="248" t="s">
        <v>130</v>
      </c>
      <c r="D9" s="519"/>
      <c r="E9" s="519"/>
      <c r="F9" s="230" t="s">
        <v>131</v>
      </c>
      <c r="G9" s="247" t="s">
        <v>166</v>
      </c>
      <c r="H9" s="519"/>
      <c r="I9" s="519"/>
      <c r="J9" s="230" t="s">
        <v>28</v>
      </c>
      <c r="V9" s="511"/>
      <c r="W9" s="487"/>
      <c r="X9" s="488"/>
      <c r="Y9" s="489"/>
      <c r="Z9" s="329"/>
      <c r="AA9" s="294" t="s">
        <v>238</v>
      </c>
      <c r="AB9" s="487"/>
      <c r="AC9" s="489"/>
      <c r="AD9" s="511"/>
      <c r="AE9" s="516" t="s">
        <v>146</v>
      </c>
      <c r="AF9" s="517"/>
      <c r="AG9" s="518"/>
      <c r="AH9" s="330"/>
      <c r="AI9" s="294" t="s">
        <v>239</v>
      </c>
      <c r="AJ9" s="515"/>
      <c r="AK9" s="515"/>
      <c r="AL9" s="330"/>
      <c r="AM9" s="294" t="s">
        <v>238</v>
      </c>
      <c r="AN9" s="515"/>
      <c r="AO9" s="515"/>
    </row>
    <row r="10" spans="2:41" ht="21.95" customHeight="1">
      <c r="C10" s="252"/>
      <c r="D10" s="251"/>
      <c r="E10" s="251"/>
      <c r="G10" s="253"/>
      <c r="H10" s="251"/>
      <c r="I10" s="251"/>
      <c r="V10" s="511"/>
      <c r="W10" s="487"/>
      <c r="X10" s="488"/>
      <c r="Y10" s="489"/>
      <c r="Z10" s="329"/>
      <c r="AA10" s="294" t="s">
        <v>238</v>
      </c>
      <c r="AB10" s="487"/>
      <c r="AC10" s="489"/>
      <c r="AD10" s="511"/>
      <c r="AE10" s="516" t="s">
        <v>150</v>
      </c>
      <c r="AF10" s="517"/>
      <c r="AG10" s="518"/>
      <c r="AH10" s="330"/>
      <c r="AI10" s="294" t="s">
        <v>239</v>
      </c>
      <c r="AJ10" s="515"/>
      <c r="AK10" s="515"/>
      <c r="AL10" s="330"/>
      <c r="AM10" s="294" t="s">
        <v>238</v>
      </c>
      <c r="AN10" s="515"/>
      <c r="AO10" s="515"/>
    </row>
    <row r="11" spans="2:41" ht="21.95" customHeight="1">
      <c r="C11" s="490" t="s">
        <v>183</v>
      </c>
      <c r="D11" s="492"/>
      <c r="E11" s="319" t="s">
        <v>255</v>
      </c>
      <c r="G11" s="250" t="s">
        <v>184</v>
      </c>
      <c r="H11" s="560"/>
      <c r="I11" s="561"/>
      <c r="J11" s="561"/>
      <c r="K11" s="561"/>
      <c r="L11" s="562"/>
      <c r="M11" s="250" t="s">
        <v>185</v>
      </c>
      <c r="N11" s="560"/>
      <c r="O11" s="561"/>
      <c r="P11" s="561"/>
      <c r="Q11" s="561"/>
      <c r="R11" s="562"/>
      <c r="V11" s="511"/>
      <c r="W11" s="487"/>
      <c r="X11" s="488"/>
      <c r="Y11" s="489"/>
      <c r="Z11" s="329"/>
      <c r="AA11" s="294" t="s">
        <v>238</v>
      </c>
      <c r="AB11" s="487"/>
      <c r="AC11" s="489"/>
      <c r="AD11" s="511"/>
      <c r="AE11" s="516" t="s">
        <v>149</v>
      </c>
      <c r="AF11" s="517"/>
      <c r="AG11" s="518"/>
      <c r="AH11" s="330"/>
      <c r="AI11" s="294" t="s">
        <v>239</v>
      </c>
      <c r="AJ11" s="515"/>
      <c r="AK11" s="515"/>
      <c r="AL11" s="330"/>
      <c r="AM11" s="294" t="s">
        <v>238</v>
      </c>
      <c r="AN11" s="515"/>
      <c r="AO11" s="515"/>
    </row>
    <row r="12" spans="2:41" ht="21.95" customHeight="1">
      <c r="V12" s="511"/>
      <c r="W12" s="487"/>
      <c r="X12" s="488"/>
      <c r="Y12" s="489"/>
      <c r="Z12" s="329"/>
      <c r="AA12" s="294" t="s">
        <v>238</v>
      </c>
      <c r="AB12" s="487"/>
      <c r="AC12" s="489"/>
      <c r="AD12" s="511"/>
      <c r="AE12" s="516" t="s">
        <v>147</v>
      </c>
      <c r="AF12" s="517"/>
      <c r="AG12" s="518"/>
      <c r="AH12" s="330"/>
      <c r="AI12" s="294" t="s">
        <v>239</v>
      </c>
      <c r="AJ12" s="515"/>
      <c r="AK12" s="515"/>
      <c r="AL12" s="330"/>
      <c r="AM12" s="294" t="s">
        <v>238</v>
      </c>
      <c r="AN12" s="515"/>
      <c r="AO12" s="515"/>
    </row>
    <row r="13" spans="2:41" ht="21.95" customHeight="1">
      <c r="C13" s="231" t="s">
        <v>206</v>
      </c>
      <c r="L13" s="232" t="s">
        <v>153</v>
      </c>
      <c r="P13" s="254"/>
      <c r="V13" s="511"/>
      <c r="W13" s="487"/>
      <c r="X13" s="488"/>
      <c r="Y13" s="489"/>
      <c r="Z13" s="329"/>
      <c r="AA13" s="294" t="s">
        <v>238</v>
      </c>
      <c r="AB13" s="487"/>
      <c r="AC13" s="489"/>
      <c r="AD13" s="511"/>
      <c r="AE13" s="516" t="s">
        <v>148</v>
      </c>
      <c r="AF13" s="517"/>
      <c r="AG13" s="518"/>
      <c r="AH13" s="330"/>
      <c r="AI13" s="294" t="s">
        <v>239</v>
      </c>
      <c r="AJ13" s="515"/>
      <c r="AK13" s="515"/>
      <c r="AL13" s="330"/>
      <c r="AM13" s="294" t="s">
        <v>238</v>
      </c>
      <c r="AN13" s="515"/>
      <c r="AO13" s="515"/>
    </row>
    <row r="14" spans="2:41" ht="21.95" customHeight="1">
      <c r="C14" s="501" t="s">
        <v>167</v>
      </c>
      <c r="D14" s="501"/>
      <c r="E14" s="501"/>
      <c r="F14" s="522"/>
      <c r="G14" s="523"/>
      <c r="H14" s="233" t="s">
        <v>28</v>
      </c>
      <c r="L14" s="490" t="s">
        <v>154</v>
      </c>
      <c r="M14" s="492"/>
      <c r="N14" s="487"/>
      <c r="O14" s="488"/>
      <c r="P14" s="234" t="s">
        <v>155</v>
      </c>
      <c r="V14" s="511"/>
      <c r="W14" s="487"/>
      <c r="X14" s="488"/>
      <c r="Y14" s="489"/>
      <c r="Z14" s="329"/>
      <c r="AA14" s="294" t="s">
        <v>238</v>
      </c>
      <c r="AB14" s="487"/>
      <c r="AC14" s="489"/>
      <c r="AD14" s="511"/>
      <c r="AE14" s="261" t="s">
        <v>151</v>
      </c>
      <c r="AF14" s="530"/>
      <c r="AG14" s="531"/>
      <c r="AH14" s="330"/>
      <c r="AI14" s="294" t="s">
        <v>239</v>
      </c>
      <c r="AJ14" s="515"/>
      <c r="AK14" s="515"/>
      <c r="AL14" s="330"/>
      <c r="AM14" s="294" t="s">
        <v>238</v>
      </c>
      <c r="AN14" s="515"/>
      <c r="AO14" s="515"/>
    </row>
    <row r="15" spans="2:41" ht="21.95" customHeight="1">
      <c r="N15" s="254"/>
      <c r="T15" s="255"/>
      <c r="V15" s="511"/>
      <c r="W15" s="487"/>
      <c r="X15" s="488"/>
      <c r="Y15" s="489"/>
      <c r="Z15" s="329"/>
      <c r="AA15" s="294" t="s">
        <v>238</v>
      </c>
      <c r="AB15" s="487"/>
      <c r="AC15" s="489"/>
      <c r="AD15" s="511"/>
      <c r="AE15" s="261" t="s">
        <v>151</v>
      </c>
      <c r="AF15" s="530"/>
      <c r="AG15" s="531"/>
      <c r="AH15" s="330"/>
      <c r="AI15" s="294" t="s">
        <v>239</v>
      </c>
      <c r="AJ15" s="515"/>
      <c r="AK15" s="515"/>
      <c r="AL15" s="330"/>
      <c r="AM15" s="294" t="s">
        <v>238</v>
      </c>
      <c r="AN15" s="515"/>
      <c r="AO15" s="515"/>
    </row>
    <row r="16" spans="2:41" ht="21.95" customHeight="1">
      <c r="C16" s="231" t="s">
        <v>241</v>
      </c>
      <c r="J16" s="255"/>
      <c r="L16" s="490" t="s">
        <v>161</v>
      </c>
      <c r="M16" s="491"/>
      <c r="N16" s="492"/>
      <c r="O16" s="490" t="s">
        <v>162</v>
      </c>
      <c r="P16" s="492"/>
      <c r="Q16" s="490" t="s">
        <v>163</v>
      </c>
      <c r="R16" s="492"/>
      <c r="S16" s="490" t="s">
        <v>164</v>
      </c>
      <c r="T16" s="492"/>
      <c r="V16" s="511"/>
      <c r="W16" s="487"/>
      <c r="X16" s="488"/>
      <c r="Y16" s="489"/>
      <c r="Z16" s="329"/>
      <c r="AA16" s="294" t="s">
        <v>131</v>
      </c>
      <c r="AB16" s="487"/>
      <c r="AC16" s="489"/>
      <c r="AD16" s="511"/>
      <c r="AE16" s="261" t="s">
        <v>151</v>
      </c>
      <c r="AF16" s="530"/>
      <c r="AG16" s="531"/>
      <c r="AH16" s="330"/>
      <c r="AI16" s="294" t="s">
        <v>239</v>
      </c>
      <c r="AJ16" s="515"/>
      <c r="AK16" s="515"/>
      <c r="AL16" s="330"/>
      <c r="AM16" s="294" t="s">
        <v>238</v>
      </c>
      <c r="AN16" s="515"/>
      <c r="AO16" s="515"/>
    </row>
    <row r="17" spans="3:41" ht="21.95" customHeight="1">
      <c r="C17" s="266"/>
      <c r="D17" s="267"/>
      <c r="E17" s="267"/>
      <c r="F17" s="268"/>
      <c r="G17" s="520" t="s">
        <v>207</v>
      </c>
      <c r="H17" s="521"/>
      <c r="I17" s="520" t="s">
        <v>208</v>
      </c>
      <c r="J17" s="521"/>
      <c r="L17" s="516" t="s">
        <v>199</v>
      </c>
      <c r="M17" s="517"/>
      <c r="N17" s="518"/>
      <c r="O17" s="322"/>
      <c r="P17" s="236" t="s">
        <v>155</v>
      </c>
      <c r="Q17" s="325"/>
      <c r="R17" s="236" t="s">
        <v>155</v>
      </c>
      <c r="S17" s="322"/>
      <c r="T17" s="236" t="s">
        <v>155</v>
      </c>
      <c r="V17" s="511"/>
      <c r="W17" s="487"/>
      <c r="X17" s="488"/>
      <c r="Y17" s="489"/>
      <c r="Z17" s="329"/>
      <c r="AA17" s="294" t="s">
        <v>238</v>
      </c>
      <c r="AB17" s="487"/>
      <c r="AC17" s="489"/>
      <c r="AD17" s="511"/>
      <c r="AE17" s="261" t="s">
        <v>151</v>
      </c>
      <c r="AF17" s="530"/>
      <c r="AG17" s="531"/>
      <c r="AH17" s="330"/>
      <c r="AI17" s="294" t="s">
        <v>239</v>
      </c>
      <c r="AJ17" s="515"/>
      <c r="AK17" s="515"/>
      <c r="AL17" s="330"/>
      <c r="AM17" s="294" t="s">
        <v>238</v>
      </c>
      <c r="AN17" s="515"/>
      <c r="AO17" s="515"/>
    </row>
    <row r="18" spans="3:41" ht="21.95" customHeight="1">
      <c r="C18" s="524" t="s">
        <v>209</v>
      </c>
      <c r="D18" s="516" t="s">
        <v>137</v>
      </c>
      <c r="E18" s="517"/>
      <c r="F18" s="518"/>
      <c r="G18" s="320"/>
      <c r="H18" s="233" t="s">
        <v>131</v>
      </c>
      <c r="I18" s="321"/>
      <c r="J18" s="233" t="s">
        <v>131</v>
      </c>
      <c r="L18" s="516" t="s">
        <v>123</v>
      </c>
      <c r="M18" s="517"/>
      <c r="N18" s="518"/>
      <c r="O18" s="322"/>
      <c r="P18" s="236" t="s">
        <v>28</v>
      </c>
      <c r="Q18" s="323"/>
      <c r="R18" s="236" t="s">
        <v>28</v>
      </c>
      <c r="S18" s="322"/>
      <c r="T18" s="236" t="s">
        <v>28</v>
      </c>
      <c r="V18" s="511"/>
      <c r="W18" s="487"/>
      <c r="X18" s="488"/>
      <c r="Y18" s="489"/>
      <c r="Z18" s="329"/>
      <c r="AA18" s="294" t="s">
        <v>238</v>
      </c>
      <c r="AB18" s="487"/>
      <c r="AC18" s="489"/>
      <c r="AD18" s="511"/>
      <c r="AE18" s="261" t="s">
        <v>151</v>
      </c>
      <c r="AF18" s="530"/>
      <c r="AG18" s="531"/>
      <c r="AH18" s="330"/>
      <c r="AI18" s="294" t="s">
        <v>239</v>
      </c>
      <c r="AJ18" s="515"/>
      <c r="AK18" s="515"/>
      <c r="AL18" s="330"/>
      <c r="AM18" s="294" t="s">
        <v>238</v>
      </c>
      <c r="AN18" s="515"/>
      <c r="AO18" s="515"/>
    </row>
    <row r="19" spans="3:41" ht="21.95" customHeight="1">
      <c r="C19" s="525"/>
      <c r="D19" s="516" t="s">
        <v>138</v>
      </c>
      <c r="E19" s="517"/>
      <c r="F19" s="518"/>
      <c r="G19" s="320"/>
      <c r="H19" s="233" t="s">
        <v>131</v>
      </c>
      <c r="I19" s="321"/>
      <c r="J19" s="233" t="s">
        <v>131</v>
      </c>
      <c r="L19" s="516" t="s">
        <v>156</v>
      </c>
      <c r="M19" s="517"/>
      <c r="N19" s="518"/>
      <c r="O19" s="322"/>
      <c r="P19" s="234" t="s">
        <v>155</v>
      </c>
      <c r="Q19" s="323"/>
      <c r="R19" s="234" t="s">
        <v>155</v>
      </c>
      <c r="S19" s="323"/>
      <c r="T19" s="234" t="s">
        <v>155</v>
      </c>
      <c r="V19" s="512"/>
      <c r="W19" s="487"/>
      <c r="X19" s="488"/>
      <c r="Y19" s="489"/>
      <c r="Z19" s="329"/>
      <c r="AA19" s="294" t="s">
        <v>238</v>
      </c>
      <c r="AB19" s="487"/>
      <c r="AC19" s="489"/>
      <c r="AD19" s="512"/>
      <c r="AE19" s="261" t="s">
        <v>151</v>
      </c>
      <c r="AF19" s="530"/>
      <c r="AG19" s="531"/>
      <c r="AH19" s="330"/>
      <c r="AI19" s="294" t="s">
        <v>239</v>
      </c>
      <c r="AJ19" s="515"/>
      <c r="AK19" s="515"/>
      <c r="AL19" s="330"/>
      <c r="AM19" s="294" t="s">
        <v>238</v>
      </c>
      <c r="AN19" s="515"/>
      <c r="AO19" s="515"/>
    </row>
    <row r="20" spans="3:41" ht="21.95" customHeight="1">
      <c r="C20" s="526"/>
      <c r="D20" s="516" t="s">
        <v>139</v>
      </c>
      <c r="E20" s="517"/>
      <c r="F20" s="518"/>
      <c r="G20" s="320"/>
      <c r="H20" s="233" t="s">
        <v>131</v>
      </c>
      <c r="I20" s="321"/>
      <c r="J20" s="233" t="s">
        <v>131</v>
      </c>
      <c r="L20" s="516" t="s">
        <v>157</v>
      </c>
      <c r="M20" s="517"/>
      <c r="N20" s="518"/>
      <c r="O20" s="322"/>
      <c r="P20" s="234" t="s">
        <v>155</v>
      </c>
      <c r="Q20" s="323"/>
      <c r="R20" s="234" t="s">
        <v>155</v>
      </c>
      <c r="S20" s="323"/>
      <c r="T20" s="234" t="s">
        <v>155</v>
      </c>
      <c r="V20" s="501" t="s">
        <v>235</v>
      </c>
      <c r="W20" s="501"/>
      <c r="X20" s="501"/>
      <c r="Y20" s="501"/>
      <c r="Z20" s="329"/>
      <c r="AA20" s="294" t="s">
        <v>238</v>
      </c>
      <c r="AB20" s="508"/>
      <c r="AC20" s="509"/>
      <c r="AD20" s="501" t="s">
        <v>235</v>
      </c>
      <c r="AE20" s="501"/>
      <c r="AF20" s="501"/>
      <c r="AG20" s="501"/>
      <c r="AH20" s="331"/>
      <c r="AI20" s="294" t="s">
        <v>239</v>
      </c>
      <c r="AJ20" s="493"/>
      <c r="AK20" s="493"/>
      <c r="AL20" s="513"/>
      <c r="AM20" s="514"/>
      <c r="AN20" s="513"/>
      <c r="AO20" s="514"/>
    </row>
    <row r="21" spans="3:41" ht="21.95" customHeight="1">
      <c r="C21" s="527" t="s">
        <v>135</v>
      </c>
      <c r="D21" s="516" t="s">
        <v>137</v>
      </c>
      <c r="E21" s="517"/>
      <c r="F21" s="518"/>
      <c r="G21" s="320"/>
      <c r="H21" s="233" t="s">
        <v>131</v>
      </c>
      <c r="I21" s="321"/>
      <c r="J21" s="233" t="s">
        <v>131</v>
      </c>
      <c r="L21" s="516" t="s">
        <v>158</v>
      </c>
      <c r="M21" s="517"/>
      <c r="N21" s="518"/>
      <c r="O21" s="322"/>
      <c r="P21" s="234" t="s">
        <v>155</v>
      </c>
      <c r="Q21" s="323"/>
      <c r="R21" s="234" t="s">
        <v>155</v>
      </c>
      <c r="S21" s="323"/>
      <c r="T21" s="234" t="s">
        <v>155</v>
      </c>
      <c r="V21" s="506" t="s">
        <v>234</v>
      </c>
      <c r="W21" s="506"/>
      <c r="X21" s="506"/>
      <c r="Y21" s="506"/>
      <c r="Z21" s="295">
        <f>SUM(Z8:Z20)</f>
        <v>0</v>
      </c>
      <c r="AA21" s="294" t="s">
        <v>238</v>
      </c>
      <c r="AB21" s="507"/>
      <c r="AC21" s="507"/>
      <c r="AD21" s="506" t="s">
        <v>234</v>
      </c>
      <c r="AE21" s="506"/>
      <c r="AF21" s="506"/>
      <c r="AG21" s="506"/>
      <c r="AH21" s="295">
        <f>SUM(AH8:AH20)</f>
        <v>0</v>
      </c>
      <c r="AI21" s="294" t="s">
        <v>239</v>
      </c>
      <c r="AJ21" s="493"/>
      <c r="AK21" s="493"/>
      <c r="AL21" s="295">
        <f>SUM(AL8:AL19)</f>
        <v>0</v>
      </c>
      <c r="AM21" s="294" t="s">
        <v>238</v>
      </c>
      <c r="AN21" s="505"/>
      <c r="AO21" s="505"/>
    </row>
    <row r="22" spans="3:41" ht="21.95" customHeight="1">
      <c r="C22" s="528"/>
      <c r="D22" s="516" t="s">
        <v>138</v>
      </c>
      <c r="E22" s="517"/>
      <c r="F22" s="518"/>
      <c r="G22" s="320"/>
      <c r="H22" s="233" t="s">
        <v>131</v>
      </c>
      <c r="I22" s="321"/>
      <c r="J22" s="233" t="s">
        <v>131</v>
      </c>
      <c r="L22" s="516" t="s">
        <v>159</v>
      </c>
      <c r="M22" s="517"/>
      <c r="N22" s="518"/>
      <c r="O22" s="322"/>
      <c r="P22" s="234" t="s">
        <v>155</v>
      </c>
      <c r="Q22" s="323"/>
      <c r="R22" s="234" t="s">
        <v>155</v>
      </c>
      <c r="S22" s="323"/>
      <c r="T22" s="234" t="s">
        <v>155</v>
      </c>
      <c r="V22" s="229"/>
      <c r="W22" s="229"/>
    </row>
    <row r="23" spans="3:41" ht="21.95" customHeight="1">
      <c r="C23" s="529"/>
      <c r="D23" s="516" t="s">
        <v>139</v>
      </c>
      <c r="E23" s="517"/>
      <c r="F23" s="518"/>
      <c r="G23" s="320"/>
      <c r="H23" s="233" t="s">
        <v>131</v>
      </c>
      <c r="I23" s="321"/>
      <c r="J23" s="233" t="s">
        <v>131</v>
      </c>
      <c r="L23" s="516" t="s">
        <v>160</v>
      </c>
      <c r="M23" s="517"/>
      <c r="N23" s="518"/>
      <c r="O23" s="322"/>
      <c r="P23" s="234" t="s">
        <v>155</v>
      </c>
      <c r="Q23" s="323"/>
      <c r="R23" s="234" t="s">
        <v>155</v>
      </c>
      <c r="S23" s="323"/>
      <c r="T23" s="234" t="s">
        <v>155</v>
      </c>
      <c r="V23" s="248" t="s">
        <v>176</v>
      </c>
      <c r="W23" s="532">
        <f>D33</f>
        <v>0</v>
      </c>
      <c r="X23" s="532"/>
      <c r="Y23" s="532"/>
      <c r="Z23" s="495" t="s">
        <v>143</v>
      </c>
      <c r="AA23" s="496"/>
      <c r="AB23" s="497"/>
      <c r="AC23" s="327" t="s">
        <v>14</v>
      </c>
      <c r="AD23" s="237" t="s">
        <v>49</v>
      </c>
      <c r="AE23" s="238"/>
      <c r="AF23" s="238"/>
      <c r="AG23" s="238"/>
      <c r="AH23" s="238"/>
      <c r="AI23" s="238"/>
      <c r="AJ23" s="239"/>
      <c r="AK23" s="240"/>
      <c r="AL23" s="240"/>
      <c r="AM23" s="240"/>
      <c r="AN23" s="240"/>
      <c r="AO23" s="241"/>
    </row>
    <row r="24" spans="3:41" ht="21.95" customHeight="1">
      <c r="C24" s="527" t="s">
        <v>136</v>
      </c>
      <c r="D24" s="516" t="s">
        <v>137</v>
      </c>
      <c r="E24" s="517"/>
      <c r="F24" s="518"/>
      <c r="G24" s="264">
        <f>SUM(G18,G21)</f>
        <v>0</v>
      </c>
      <c r="H24" s="233" t="s">
        <v>131</v>
      </c>
      <c r="I24" s="265">
        <f>SUM(I18,I21)</f>
        <v>0</v>
      </c>
      <c r="J24" s="233" t="s">
        <v>131</v>
      </c>
      <c r="L24" s="516" t="s">
        <v>168</v>
      </c>
      <c r="M24" s="517"/>
      <c r="N24" s="518"/>
      <c r="O24" s="322"/>
      <c r="P24" s="234" t="s">
        <v>28</v>
      </c>
      <c r="Q24" s="323"/>
      <c r="R24" s="234" t="s">
        <v>28</v>
      </c>
      <c r="S24" s="323"/>
      <c r="T24" s="234" t="s">
        <v>28</v>
      </c>
      <c r="V24" s="501" t="s">
        <v>152</v>
      </c>
      <c r="W24" s="501"/>
      <c r="X24" s="533">
        <f>SUM(Z40,AH40)</f>
        <v>0</v>
      </c>
      <c r="Y24" s="533"/>
      <c r="Z24" s="498"/>
      <c r="AA24" s="499"/>
      <c r="AB24" s="500"/>
      <c r="AC24" s="328" t="s">
        <v>254</v>
      </c>
      <c r="AD24" s="242" t="s">
        <v>144</v>
      </c>
      <c r="AE24" s="243"/>
      <c r="AF24" s="243"/>
      <c r="AG24" s="243"/>
      <c r="AH24" s="243"/>
      <c r="AI24" s="243"/>
      <c r="AJ24" s="244"/>
      <c r="AK24" s="245"/>
      <c r="AL24" s="245"/>
      <c r="AM24" s="245"/>
      <c r="AN24" s="245"/>
      <c r="AO24" s="236"/>
    </row>
    <row r="25" spans="3:41" ht="21.95" customHeight="1">
      <c r="C25" s="528"/>
      <c r="D25" s="516" t="s">
        <v>138</v>
      </c>
      <c r="E25" s="517"/>
      <c r="F25" s="518"/>
      <c r="G25" s="264">
        <f>SUM(G19,G22)</f>
        <v>0</v>
      </c>
      <c r="H25" s="233" t="s">
        <v>131</v>
      </c>
      <c r="I25" s="265">
        <f>SUM(I19,I22)</f>
        <v>0</v>
      </c>
      <c r="J25" s="233" t="s">
        <v>131</v>
      </c>
      <c r="L25" s="516" t="s">
        <v>169</v>
      </c>
      <c r="M25" s="517"/>
      <c r="N25" s="518"/>
      <c r="O25" s="322"/>
      <c r="P25" s="234" t="s">
        <v>28</v>
      </c>
      <c r="Q25" s="322"/>
      <c r="R25" s="234" t="s">
        <v>28</v>
      </c>
      <c r="S25" s="323"/>
      <c r="T25" s="234" t="s">
        <v>28</v>
      </c>
      <c r="V25" s="490" t="s">
        <v>140</v>
      </c>
      <c r="W25" s="491"/>
      <c r="X25" s="491"/>
      <c r="Y25" s="491"/>
      <c r="Z25" s="491"/>
      <c r="AA25" s="491"/>
      <c r="AB25" s="491"/>
      <c r="AC25" s="491"/>
      <c r="AD25" s="490" t="s">
        <v>5</v>
      </c>
      <c r="AE25" s="491"/>
      <c r="AF25" s="491"/>
      <c r="AG25" s="491"/>
      <c r="AH25" s="491"/>
      <c r="AI25" s="491"/>
      <c r="AJ25" s="491"/>
      <c r="AK25" s="492"/>
      <c r="AL25" s="501" t="s">
        <v>142</v>
      </c>
      <c r="AM25" s="501"/>
      <c r="AN25" s="501"/>
      <c r="AO25" s="501"/>
    </row>
    <row r="26" spans="3:41" ht="21.95" customHeight="1">
      <c r="C26" s="529"/>
      <c r="D26" s="516" t="s">
        <v>139</v>
      </c>
      <c r="E26" s="517"/>
      <c r="F26" s="518"/>
      <c r="G26" s="264">
        <f>SUM(G20,G23)</f>
        <v>0</v>
      </c>
      <c r="H26" s="233" t="s">
        <v>131</v>
      </c>
      <c r="I26" s="265">
        <f>SUM(I20,I23)</f>
        <v>0</v>
      </c>
      <c r="J26" s="233" t="s">
        <v>131</v>
      </c>
      <c r="L26" s="516" t="s">
        <v>170</v>
      </c>
      <c r="M26" s="517"/>
      <c r="N26" s="518"/>
      <c r="O26" s="322"/>
      <c r="P26" s="234" t="s">
        <v>28</v>
      </c>
      <c r="Q26" s="323"/>
      <c r="R26" s="234" t="s">
        <v>28</v>
      </c>
      <c r="S26" s="323"/>
      <c r="T26" s="234" t="s">
        <v>28</v>
      </c>
      <c r="V26" s="502" t="s">
        <v>33</v>
      </c>
      <c r="W26" s="503"/>
      <c r="X26" s="503"/>
      <c r="Y26" s="504"/>
      <c r="Z26" s="494" t="s">
        <v>237</v>
      </c>
      <c r="AA26" s="494"/>
      <c r="AB26" s="502" t="s">
        <v>141</v>
      </c>
      <c r="AC26" s="504"/>
      <c r="AD26" s="502" t="s">
        <v>33</v>
      </c>
      <c r="AE26" s="503"/>
      <c r="AF26" s="503"/>
      <c r="AG26" s="504"/>
      <c r="AH26" s="494" t="s">
        <v>273</v>
      </c>
      <c r="AI26" s="494"/>
      <c r="AJ26" s="494" t="s">
        <v>141</v>
      </c>
      <c r="AK26" s="494"/>
      <c r="AL26" s="494" t="s">
        <v>240</v>
      </c>
      <c r="AM26" s="494"/>
      <c r="AN26" s="494" t="s">
        <v>141</v>
      </c>
      <c r="AO26" s="494"/>
    </row>
    <row r="27" spans="3:41" ht="21.95" customHeight="1" thickBot="1">
      <c r="L27" s="563" t="s">
        <v>200</v>
      </c>
      <c r="M27" s="564"/>
      <c r="N27" s="565"/>
      <c r="O27" s="477"/>
      <c r="P27" s="284" t="s">
        <v>28</v>
      </c>
      <c r="Q27" s="324"/>
      <c r="R27" s="284" t="s">
        <v>28</v>
      </c>
      <c r="S27" s="324"/>
      <c r="T27" s="284" t="s">
        <v>28</v>
      </c>
      <c r="V27" s="510" t="s">
        <v>236</v>
      </c>
      <c r="W27" s="487"/>
      <c r="X27" s="488"/>
      <c r="Y27" s="489"/>
      <c r="Z27" s="329"/>
      <c r="AA27" s="294" t="s">
        <v>238</v>
      </c>
      <c r="AB27" s="487"/>
      <c r="AC27" s="489"/>
      <c r="AD27" s="510" t="s">
        <v>236</v>
      </c>
      <c r="AE27" s="516" t="s">
        <v>145</v>
      </c>
      <c r="AF27" s="517"/>
      <c r="AG27" s="518"/>
      <c r="AH27" s="330"/>
      <c r="AI27" s="294" t="s">
        <v>238</v>
      </c>
      <c r="AJ27" s="487"/>
      <c r="AK27" s="489"/>
      <c r="AL27" s="330"/>
      <c r="AM27" s="294" t="s">
        <v>238</v>
      </c>
      <c r="AN27" s="487"/>
      <c r="AO27" s="489"/>
    </row>
    <row r="28" spans="3:41" ht="21.95" customHeight="1" thickTop="1">
      <c r="L28" s="567" t="s">
        <v>234</v>
      </c>
      <c r="M28" s="568"/>
      <c r="N28" s="569"/>
      <c r="O28" s="478">
        <f>SUM(O17:O27)</f>
        <v>0</v>
      </c>
      <c r="P28" s="236" t="s">
        <v>28</v>
      </c>
      <c r="Q28" s="235">
        <f>SUM(Q17:Q27)</f>
        <v>0</v>
      </c>
      <c r="R28" s="236" t="s">
        <v>28</v>
      </c>
      <c r="S28" s="235">
        <f>SUM(S17:S27)</f>
        <v>0</v>
      </c>
      <c r="T28" s="236" t="s">
        <v>28</v>
      </c>
      <c r="V28" s="511"/>
      <c r="W28" s="487"/>
      <c r="X28" s="488"/>
      <c r="Y28" s="489"/>
      <c r="Z28" s="329"/>
      <c r="AA28" s="294" t="s">
        <v>238</v>
      </c>
      <c r="AB28" s="487"/>
      <c r="AC28" s="489"/>
      <c r="AD28" s="511"/>
      <c r="AE28" s="516" t="s">
        <v>146</v>
      </c>
      <c r="AF28" s="517"/>
      <c r="AG28" s="518"/>
      <c r="AH28" s="330"/>
      <c r="AI28" s="294" t="s">
        <v>238</v>
      </c>
      <c r="AJ28" s="487"/>
      <c r="AK28" s="489"/>
      <c r="AL28" s="330"/>
      <c r="AM28" s="294" t="s">
        <v>238</v>
      </c>
      <c r="AN28" s="487"/>
      <c r="AO28" s="489"/>
    </row>
    <row r="29" spans="3:41" ht="21.95" customHeight="1">
      <c r="C29" s="228" t="s">
        <v>134</v>
      </c>
      <c r="F29" s="256" t="s">
        <v>202</v>
      </c>
      <c r="V29" s="511"/>
      <c r="W29" s="487"/>
      <c r="X29" s="488"/>
      <c r="Y29" s="489"/>
      <c r="Z29" s="329"/>
      <c r="AA29" s="294" t="s">
        <v>238</v>
      </c>
      <c r="AB29" s="487"/>
      <c r="AC29" s="489"/>
      <c r="AD29" s="511"/>
      <c r="AE29" s="516" t="s">
        <v>150</v>
      </c>
      <c r="AF29" s="517"/>
      <c r="AG29" s="518"/>
      <c r="AH29" s="330"/>
      <c r="AI29" s="294" t="s">
        <v>238</v>
      </c>
      <c r="AJ29" s="487"/>
      <c r="AK29" s="489"/>
      <c r="AL29" s="330"/>
      <c r="AM29" s="294" t="s">
        <v>238</v>
      </c>
      <c r="AN29" s="487"/>
      <c r="AO29" s="489"/>
    </row>
    <row r="30" spans="3:41" ht="21.95" customHeight="1">
      <c r="C30" s="495" t="s">
        <v>133</v>
      </c>
      <c r="D30" s="496"/>
      <c r="E30" s="496"/>
      <c r="F30" s="497"/>
      <c r="G30" s="495" t="s">
        <v>198</v>
      </c>
      <c r="H30" s="497"/>
      <c r="I30" s="495" t="s">
        <v>187</v>
      </c>
      <c r="J30" s="497"/>
      <c r="V30" s="511"/>
      <c r="W30" s="487"/>
      <c r="X30" s="488"/>
      <c r="Y30" s="489"/>
      <c r="Z30" s="329"/>
      <c r="AA30" s="294" t="s">
        <v>238</v>
      </c>
      <c r="AB30" s="487"/>
      <c r="AC30" s="489"/>
      <c r="AD30" s="511"/>
      <c r="AE30" s="516" t="s">
        <v>149</v>
      </c>
      <c r="AF30" s="517"/>
      <c r="AG30" s="518"/>
      <c r="AH30" s="330"/>
      <c r="AI30" s="294" t="s">
        <v>238</v>
      </c>
      <c r="AJ30" s="487"/>
      <c r="AK30" s="489"/>
      <c r="AL30" s="330"/>
      <c r="AM30" s="294" t="s">
        <v>238</v>
      </c>
      <c r="AN30" s="487"/>
      <c r="AO30" s="489"/>
    </row>
    <row r="31" spans="3:41" ht="21.95" customHeight="1">
      <c r="C31" s="498"/>
      <c r="D31" s="499"/>
      <c r="E31" s="499"/>
      <c r="F31" s="500"/>
      <c r="G31" s="498"/>
      <c r="H31" s="500"/>
      <c r="I31" s="498"/>
      <c r="J31" s="500"/>
      <c r="V31" s="511"/>
      <c r="W31" s="487"/>
      <c r="X31" s="488"/>
      <c r="Y31" s="489"/>
      <c r="Z31" s="329"/>
      <c r="AA31" s="294" t="s">
        <v>238</v>
      </c>
      <c r="AB31" s="487"/>
      <c r="AC31" s="489"/>
      <c r="AD31" s="511"/>
      <c r="AE31" s="516" t="s">
        <v>147</v>
      </c>
      <c r="AF31" s="517"/>
      <c r="AG31" s="518"/>
      <c r="AH31" s="330"/>
      <c r="AI31" s="294" t="s">
        <v>238</v>
      </c>
      <c r="AJ31" s="487"/>
      <c r="AK31" s="489"/>
      <c r="AL31" s="330"/>
      <c r="AM31" s="294" t="s">
        <v>238</v>
      </c>
      <c r="AN31" s="487"/>
      <c r="AO31" s="489"/>
    </row>
    <row r="32" spans="3:41" ht="21.95" customHeight="1">
      <c r="C32" s="249" t="s">
        <v>171</v>
      </c>
      <c r="D32" s="539"/>
      <c r="E32" s="540"/>
      <c r="F32" s="541"/>
      <c r="G32" s="322"/>
      <c r="H32" s="236" t="s">
        <v>155</v>
      </c>
      <c r="I32" s="322"/>
      <c r="J32" s="236" t="s">
        <v>188</v>
      </c>
      <c r="L32" s="260"/>
      <c r="V32" s="511"/>
      <c r="W32" s="487"/>
      <c r="X32" s="488"/>
      <c r="Y32" s="489"/>
      <c r="Z32" s="329"/>
      <c r="AA32" s="294" t="s">
        <v>238</v>
      </c>
      <c r="AB32" s="487"/>
      <c r="AC32" s="489"/>
      <c r="AD32" s="511"/>
      <c r="AE32" s="516" t="s">
        <v>148</v>
      </c>
      <c r="AF32" s="517"/>
      <c r="AG32" s="518"/>
      <c r="AH32" s="330"/>
      <c r="AI32" s="294" t="s">
        <v>238</v>
      </c>
      <c r="AJ32" s="487"/>
      <c r="AK32" s="489"/>
      <c r="AL32" s="330"/>
      <c r="AM32" s="294" t="s">
        <v>238</v>
      </c>
      <c r="AN32" s="487"/>
      <c r="AO32" s="489"/>
    </row>
    <row r="33" spans="1:45" ht="21.95" customHeight="1">
      <c r="C33" s="249" t="s">
        <v>172</v>
      </c>
      <c r="D33" s="534"/>
      <c r="E33" s="535"/>
      <c r="F33" s="536"/>
      <c r="G33" s="322"/>
      <c r="H33" s="236" t="s">
        <v>155</v>
      </c>
      <c r="I33" s="322"/>
      <c r="J33" s="236" t="s">
        <v>188</v>
      </c>
      <c r="V33" s="511"/>
      <c r="W33" s="487"/>
      <c r="X33" s="488"/>
      <c r="Y33" s="489"/>
      <c r="Z33" s="329"/>
      <c r="AA33" s="294" t="s">
        <v>238</v>
      </c>
      <c r="AB33" s="487"/>
      <c r="AC33" s="489"/>
      <c r="AD33" s="511"/>
      <c r="AE33" s="261" t="s">
        <v>151</v>
      </c>
      <c r="AF33" s="530"/>
      <c r="AG33" s="531"/>
      <c r="AH33" s="330"/>
      <c r="AI33" s="294" t="s">
        <v>238</v>
      </c>
      <c r="AJ33" s="487"/>
      <c r="AK33" s="489"/>
      <c r="AL33" s="330"/>
      <c r="AM33" s="294" t="s">
        <v>238</v>
      </c>
      <c r="AN33" s="487"/>
      <c r="AO33" s="489"/>
    </row>
    <row r="34" spans="1:45" ht="21.95" customHeight="1">
      <c r="C34" s="249" t="s">
        <v>173</v>
      </c>
      <c r="D34" s="539"/>
      <c r="E34" s="540"/>
      <c r="F34" s="541"/>
      <c r="G34" s="322"/>
      <c r="H34" s="236" t="s">
        <v>155</v>
      </c>
      <c r="I34" s="322"/>
      <c r="J34" s="236" t="s">
        <v>188</v>
      </c>
      <c r="V34" s="511"/>
      <c r="W34" s="487"/>
      <c r="X34" s="488"/>
      <c r="Y34" s="489"/>
      <c r="Z34" s="329"/>
      <c r="AA34" s="294" t="s">
        <v>238</v>
      </c>
      <c r="AB34" s="487"/>
      <c r="AC34" s="489"/>
      <c r="AD34" s="511"/>
      <c r="AE34" s="261" t="s">
        <v>151</v>
      </c>
      <c r="AF34" s="530"/>
      <c r="AG34" s="531"/>
      <c r="AH34" s="330"/>
      <c r="AI34" s="294" t="s">
        <v>238</v>
      </c>
      <c r="AJ34" s="487"/>
      <c r="AK34" s="489"/>
      <c r="AL34" s="330"/>
      <c r="AM34" s="294" t="s">
        <v>238</v>
      </c>
      <c r="AN34" s="487"/>
      <c r="AO34" s="489"/>
    </row>
    <row r="35" spans="1:45" ht="21.95" customHeight="1">
      <c r="C35" s="249" t="s">
        <v>174</v>
      </c>
      <c r="D35" s="534"/>
      <c r="E35" s="535"/>
      <c r="F35" s="536"/>
      <c r="G35" s="322"/>
      <c r="H35" s="236" t="s">
        <v>155</v>
      </c>
      <c r="I35" s="322"/>
      <c r="J35" s="236" t="s">
        <v>188</v>
      </c>
      <c r="V35" s="511"/>
      <c r="W35" s="487"/>
      <c r="X35" s="488"/>
      <c r="Y35" s="489"/>
      <c r="Z35" s="329"/>
      <c r="AA35" s="294" t="s">
        <v>238</v>
      </c>
      <c r="AB35" s="487"/>
      <c r="AC35" s="489"/>
      <c r="AD35" s="511"/>
      <c r="AE35" s="261" t="s">
        <v>151</v>
      </c>
      <c r="AF35" s="530"/>
      <c r="AG35" s="531"/>
      <c r="AH35" s="330"/>
      <c r="AI35" s="294" t="s">
        <v>238</v>
      </c>
      <c r="AJ35" s="487"/>
      <c r="AK35" s="489"/>
      <c r="AL35" s="330"/>
      <c r="AM35" s="294" t="s">
        <v>238</v>
      </c>
      <c r="AN35" s="487"/>
      <c r="AO35" s="489"/>
    </row>
    <row r="36" spans="1:45" ht="21.95" customHeight="1">
      <c r="C36" s="249" t="s">
        <v>180</v>
      </c>
      <c r="D36" s="539"/>
      <c r="E36" s="540"/>
      <c r="F36" s="541"/>
      <c r="G36" s="322"/>
      <c r="H36" s="236" t="s">
        <v>155</v>
      </c>
      <c r="I36" s="322"/>
      <c r="J36" s="236" t="s">
        <v>188</v>
      </c>
      <c r="V36" s="511"/>
      <c r="W36" s="487"/>
      <c r="X36" s="488"/>
      <c r="Y36" s="489"/>
      <c r="Z36" s="329"/>
      <c r="AA36" s="294" t="s">
        <v>238</v>
      </c>
      <c r="AB36" s="487"/>
      <c r="AC36" s="489"/>
      <c r="AD36" s="511"/>
      <c r="AE36" s="261" t="s">
        <v>151</v>
      </c>
      <c r="AF36" s="530"/>
      <c r="AG36" s="531"/>
      <c r="AH36" s="330"/>
      <c r="AI36" s="294" t="s">
        <v>238</v>
      </c>
      <c r="AJ36" s="487"/>
      <c r="AK36" s="489"/>
      <c r="AL36" s="330"/>
      <c r="AM36" s="294" t="s">
        <v>238</v>
      </c>
      <c r="AN36" s="487"/>
      <c r="AO36" s="489"/>
    </row>
    <row r="37" spans="1:45" ht="21.95" customHeight="1">
      <c r="C37" s="256"/>
      <c r="V37" s="511"/>
      <c r="W37" s="487"/>
      <c r="X37" s="488"/>
      <c r="Y37" s="489"/>
      <c r="Z37" s="329"/>
      <c r="AA37" s="294" t="s">
        <v>238</v>
      </c>
      <c r="AB37" s="487"/>
      <c r="AC37" s="489"/>
      <c r="AD37" s="511"/>
      <c r="AE37" s="261" t="s">
        <v>151</v>
      </c>
      <c r="AF37" s="530"/>
      <c r="AG37" s="531"/>
      <c r="AH37" s="330"/>
      <c r="AI37" s="294" t="s">
        <v>238</v>
      </c>
      <c r="AJ37" s="487"/>
      <c r="AK37" s="489"/>
      <c r="AL37" s="330"/>
      <c r="AM37" s="294" t="s">
        <v>238</v>
      </c>
      <c r="AN37" s="487"/>
      <c r="AO37" s="489"/>
    </row>
    <row r="38" spans="1:45" ht="21.95" customHeight="1">
      <c r="C38" s="232" t="s">
        <v>189</v>
      </c>
      <c r="D38" s="230"/>
      <c r="E38" s="256" t="s">
        <v>202</v>
      </c>
      <c r="V38" s="512"/>
      <c r="W38" s="487"/>
      <c r="X38" s="488"/>
      <c r="Y38" s="489"/>
      <c r="Z38" s="329"/>
      <c r="AA38" s="294" t="s">
        <v>238</v>
      </c>
      <c r="AB38" s="487"/>
      <c r="AC38" s="489"/>
      <c r="AD38" s="512"/>
      <c r="AE38" s="261" t="s">
        <v>151</v>
      </c>
      <c r="AF38" s="530"/>
      <c r="AG38" s="531"/>
      <c r="AH38" s="330"/>
      <c r="AI38" s="294" t="s">
        <v>238</v>
      </c>
      <c r="AJ38" s="487"/>
      <c r="AK38" s="489"/>
      <c r="AL38" s="330"/>
      <c r="AM38" s="294" t="s">
        <v>238</v>
      </c>
      <c r="AN38" s="487"/>
      <c r="AO38" s="489"/>
    </row>
    <row r="39" spans="1:45" ht="21.95" customHeight="1">
      <c r="C39" s="490" t="s">
        <v>190</v>
      </c>
      <c r="D39" s="491"/>
      <c r="E39" s="492"/>
      <c r="F39" s="490" t="s">
        <v>191</v>
      </c>
      <c r="G39" s="491"/>
      <c r="H39" s="491"/>
      <c r="I39" s="492"/>
      <c r="J39" s="490" t="s">
        <v>192</v>
      </c>
      <c r="K39" s="491"/>
      <c r="L39" s="491"/>
      <c r="M39" s="492"/>
      <c r="N39" s="250" t="s">
        <v>193</v>
      </c>
      <c r="O39" s="490" t="s">
        <v>194</v>
      </c>
      <c r="P39" s="492"/>
      <c r="Q39" s="490" t="s">
        <v>195</v>
      </c>
      <c r="R39" s="492"/>
      <c r="S39" s="490" t="s">
        <v>196</v>
      </c>
      <c r="T39" s="492"/>
      <c r="V39" s="501" t="s">
        <v>235</v>
      </c>
      <c r="W39" s="501"/>
      <c r="X39" s="501"/>
      <c r="Y39" s="501"/>
      <c r="Z39" s="329"/>
      <c r="AA39" s="294" t="s">
        <v>238</v>
      </c>
      <c r="AB39" s="508"/>
      <c r="AC39" s="509"/>
      <c r="AD39" s="501" t="s">
        <v>235</v>
      </c>
      <c r="AE39" s="501"/>
      <c r="AF39" s="501"/>
      <c r="AG39" s="501"/>
      <c r="AH39" s="330"/>
      <c r="AI39" s="294" t="s">
        <v>238</v>
      </c>
      <c r="AJ39" s="493"/>
      <c r="AK39" s="493"/>
      <c r="AL39" s="513"/>
      <c r="AM39" s="514"/>
      <c r="AN39" s="545"/>
      <c r="AO39" s="546"/>
    </row>
    <row r="40" spans="1:45" ht="21.95" customHeight="1">
      <c r="A40" s="230">
        <v>1</v>
      </c>
      <c r="C40" s="502" t="str">
        <f>IF(A40&gt;SUM($G$32:$G$36),"",INDEX($D$32:$F$36,IF(A40&gt;SUM($G$32:$G$35),5,IF(A40&gt;SUM($G$32:$G$34),4,IF(A40&gt;SUM($G$32:$G$33),3,IF(A40&gt;SUM($G$32),2,1)))),1))</f>
        <v/>
      </c>
      <c r="D40" s="503"/>
      <c r="E40" s="504"/>
      <c r="F40" s="534"/>
      <c r="G40" s="535"/>
      <c r="H40" s="535"/>
      <c r="I40" s="536"/>
      <c r="J40" s="534"/>
      <c r="K40" s="535"/>
      <c r="L40" s="535"/>
      <c r="M40" s="536"/>
      <c r="N40" s="326"/>
      <c r="O40" s="487"/>
      <c r="P40" s="489"/>
      <c r="Q40" s="537"/>
      <c r="R40" s="538"/>
      <c r="S40" s="537"/>
      <c r="T40" s="538"/>
      <c r="V40" s="506" t="s">
        <v>234</v>
      </c>
      <c r="W40" s="506"/>
      <c r="X40" s="506"/>
      <c r="Y40" s="506"/>
      <c r="Z40" s="295">
        <f>SUM(Z27:Z39)</f>
        <v>0</v>
      </c>
      <c r="AA40" s="294" t="s">
        <v>238</v>
      </c>
      <c r="AB40" s="507"/>
      <c r="AC40" s="507"/>
      <c r="AD40" s="506" t="s">
        <v>234</v>
      </c>
      <c r="AE40" s="506"/>
      <c r="AF40" s="506"/>
      <c r="AG40" s="506"/>
      <c r="AH40" s="295">
        <f>SUM(AH27:AH39)</f>
        <v>0</v>
      </c>
      <c r="AI40" s="294" t="s">
        <v>238</v>
      </c>
      <c r="AJ40" s="493"/>
      <c r="AK40" s="493"/>
      <c r="AL40" s="295">
        <f>SUM(AL27:AL38)</f>
        <v>0</v>
      </c>
      <c r="AM40" s="294" t="s">
        <v>238</v>
      </c>
      <c r="AN40" s="505"/>
      <c r="AO40" s="505"/>
    </row>
    <row r="41" spans="1:45" ht="21.95" customHeight="1">
      <c r="A41" s="230">
        <v>2</v>
      </c>
      <c r="C41" s="502" t="str">
        <f t="shared" ref="C41:C74" si="0">IF(A41&gt;SUM($G$32:$G$36),"",INDEX($D$32:$F$36,IF(A41&gt;SUM($G$32:$G$35),5,IF(A41&gt;SUM($G$32:$G$34),4,IF(A41&gt;SUM($G$32:$G$33),3,IF(A41&gt;SUM($G$32),2,1)))),1))</f>
        <v/>
      </c>
      <c r="D41" s="503"/>
      <c r="E41" s="504"/>
      <c r="F41" s="534"/>
      <c r="G41" s="535"/>
      <c r="H41" s="535"/>
      <c r="I41" s="536"/>
      <c r="J41" s="534"/>
      <c r="K41" s="535"/>
      <c r="L41" s="535"/>
      <c r="M41" s="536"/>
      <c r="N41" s="486"/>
      <c r="O41" s="487"/>
      <c r="P41" s="489"/>
      <c r="Q41" s="537"/>
      <c r="R41" s="538"/>
      <c r="S41" s="537"/>
      <c r="T41" s="538"/>
      <c r="V41" s="229"/>
      <c r="W41" s="229"/>
      <c r="AP41" s="286"/>
      <c r="AQ41" s="286"/>
      <c r="AR41" s="286"/>
      <c r="AS41" s="286"/>
    </row>
    <row r="42" spans="1:45" ht="21.95" customHeight="1">
      <c r="A42" s="230">
        <v>3</v>
      </c>
      <c r="C42" s="502" t="str">
        <f t="shared" si="0"/>
        <v/>
      </c>
      <c r="D42" s="503"/>
      <c r="E42" s="504"/>
      <c r="F42" s="534"/>
      <c r="G42" s="535"/>
      <c r="H42" s="535"/>
      <c r="I42" s="536"/>
      <c r="J42" s="534"/>
      <c r="K42" s="535"/>
      <c r="L42" s="535"/>
      <c r="M42" s="536"/>
      <c r="N42" s="486"/>
      <c r="O42" s="487"/>
      <c r="P42" s="489"/>
      <c r="Q42" s="537"/>
      <c r="R42" s="538"/>
      <c r="S42" s="537"/>
      <c r="T42" s="538"/>
      <c r="V42" s="248" t="s">
        <v>177</v>
      </c>
      <c r="W42" s="532">
        <f>D34</f>
        <v>0</v>
      </c>
      <c r="X42" s="532"/>
      <c r="Y42" s="532"/>
      <c r="Z42" s="495" t="s">
        <v>143</v>
      </c>
      <c r="AA42" s="496"/>
      <c r="AB42" s="497"/>
      <c r="AC42" s="327" t="s">
        <v>14</v>
      </c>
      <c r="AD42" s="237" t="s">
        <v>49</v>
      </c>
      <c r="AE42" s="238"/>
      <c r="AF42" s="238"/>
      <c r="AG42" s="238"/>
      <c r="AH42" s="238"/>
      <c r="AI42" s="238"/>
      <c r="AJ42" s="239"/>
      <c r="AK42" s="240"/>
      <c r="AL42" s="240"/>
      <c r="AM42" s="240"/>
      <c r="AN42" s="240"/>
      <c r="AO42" s="241"/>
      <c r="AP42" s="286"/>
      <c r="AQ42" s="286"/>
      <c r="AR42" s="286"/>
      <c r="AS42" s="286"/>
    </row>
    <row r="43" spans="1:45" ht="21.95" customHeight="1">
      <c r="A43" s="230">
        <v>4</v>
      </c>
      <c r="C43" s="502" t="str">
        <f t="shared" si="0"/>
        <v/>
      </c>
      <c r="D43" s="503"/>
      <c r="E43" s="504"/>
      <c r="F43" s="534"/>
      <c r="G43" s="535"/>
      <c r="H43" s="535"/>
      <c r="I43" s="536"/>
      <c r="J43" s="534"/>
      <c r="K43" s="535"/>
      <c r="L43" s="535"/>
      <c r="M43" s="536"/>
      <c r="N43" s="486"/>
      <c r="O43" s="487"/>
      <c r="P43" s="489"/>
      <c r="Q43" s="537"/>
      <c r="R43" s="538"/>
      <c r="S43" s="537"/>
      <c r="T43" s="538"/>
      <c r="V43" s="501" t="s">
        <v>152</v>
      </c>
      <c r="W43" s="501"/>
      <c r="X43" s="533">
        <f>SUM(Z59,AH59)</f>
        <v>0</v>
      </c>
      <c r="Y43" s="533"/>
      <c r="Z43" s="498"/>
      <c r="AA43" s="499"/>
      <c r="AB43" s="500"/>
      <c r="AC43" s="328" t="s">
        <v>254</v>
      </c>
      <c r="AD43" s="242" t="s">
        <v>144</v>
      </c>
      <c r="AE43" s="243"/>
      <c r="AF43" s="243"/>
      <c r="AG43" s="243"/>
      <c r="AH43" s="243"/>
      <c r="AI43" s="243"/>
      <c r="AJ43" s="244"/>
      <c r="AK43" s="245"/>
      <c r="AL43" s="245"/>
      <c r="AM43" s="245"/>
      <c r="AN43" s="245"/>
      <c r="AO43" s="236"/>
      <c r="AP43" s="286"/>
      <c r="AQ43" s="286"/>
      <c r="AR43" s="286"/>
      <c r="AS43" s="286"/>
    </row>
    <row r="44" spans="1:45" ht="21.95" customHeight="1">
      <c r="A44" s="230">
        <v>5</v>
      </c>
      <c r="C44" s="502" t="str">
        <f t="shared" si="0"/>
        <v/>
      </c>
      <c r="D44" s="503"/>
      <c r="E44" s="504"/>
      <c r="F44" s="534"/>
      <c r="G44" s="535"/>
      <c r="H44" s="535"/>
      <c r="I44" s="536"/>
      <c r="J44" s="534"/>
      <c r="K44" s="535"/>
      <c r="L44" s="535"/>
      <c r="M44" s="536"/>
      <c r="N44" s="486"/>
      <c r="O44" s="487"/>
      <c r="P44" s="489"/>
      <c r="Q44" s="537"/>
      <c r="R44" s="538"/>
      <c r="S44" s="537"/>
      <c r="T44" s="538"/>
      <c r="V44" s="490" t="s">
        <v>140</v>
      </c>
      <c r="W44" s="491"/>
      <c r="X44" s="491"/>
      <c r="Y44" s="491"/>
      <c r="Z44" s="491"/>
      <c r="AA44" s="491"/>
      <c r="AB44" s="491"/>
      <c r="AC44" s="491"/>
      <c r="AD44" s="490" t="s">
        <v>5</v>
      </c>
      <c r="AE44" s="491"/>
      <c r="AF44" s="491"/>
      <c r="AG44" s="491"/>
      <c r="AH44" s="491"/>
      <c r="AI44" s="491"/>
      <c r="AJ44" s="491"/>
      <c r="AK44" s="491"/>
      <c r="AL44" s="490" t="s">
        <v>142</v>
      </c>
      <c r="AM44" s="491"/>
      <c r="AN44" s="491"/>
      <c r="AO44" s="492"/>
      <c r="AP44" s="287"/>
      <c r="AQ44" s="287"/>
      <c r="AR44" s="286"/>
      <c r="AS44" s="286"/>
    </row>
    <row r="45" spans="1:45" ht="21.95" customHeight="1">
      <c r="A45" s="230">
        <v>6</v>
      </c>
      <c r="C45" s="502" t="str">
        <f t="shared" si="0"/>
        <v/>
      </c>
      <c r="D45" s="503"/>
      <c r="E45" s="504"/>
      <c r="F45" s="534"/>
      <c r="G45" s="535"/>
      <c r="H45" s="535"/>
      <c r="I45" s="536"/>
      <c r="J45" s="534"/>
      <c r="K45" s="535"/>
      <c r="L45" s="535"/>
      <c r="M45" s="536"/>
      <c r="N45" s="486"/>
      <c r="O45" s="487"/>
      <c r="P45" s="489"/>
      <c r="Q45" s="537"/>
      <c r="R45" s="538"/>
      <c r="S45" s="537"/>
      <c r="T45" s="538"/>
      <c r="V45" s="502" t="s">
        <v>33</v>
      </c>
      <c r="W45" s="503"/>
      <c r="X45" s="503"/>
      <c r="Y45" s="504"/>
      <c r="Z45" s="494" t="s">
        <v>237</v>
      </c>
      <c r="AA45" s="494"/>
      <c r="AB45" s="502" t="s">
        <v>141</v>
      </c>
      <c r="AC45" s="504"/>
      <c r="AD45" s="502" t="s">
        <v>33</v>
      </c>
      <c r="AE45" s="503"/>
      <c r="AF45" s="503"/>
      <c r="AG45" s="504"/>
      <c r="AH45" s="494" t="s">
        <v>273</v>
      </c>
      <c r="AI45" s="494"/>
      <c r="AJ45" s="494" t="s">
        <v>141</v>
      </c>
      <c r="AK45" s="494"/>
      <c r="AL45" s="494" t="s">
        <v>240</v>
      </c>
      <c r="AM45" s="494"/>
      <c r="AN45" s="494" t="s">
        <v>141</v>
      </c>
      <c r="AO45" s="494"/>
      <c r="AP45" s="543"/>
      <c r="AQ45" s="543"/>
      <c r="AR45" s="286"/>
      <c r="AS45" s="286"/>
    </row>
    <row r="46" spans="1:45" ht="21.95" customHeight="1">
      <c r="A46" s="230">
        <v>7</v>
      </c>
      <c r="C46" s="502" t="str">
        <f t="shared" si="0"/>
        <v/>
      </c>
      <c r="D46" s="503"/>
      <c r="E46" s="504"/>
      <c r="F46" s="534"/>
      <c r="G46" s="535"/>
      <c r="H46" s="535"/>
      <c r="I46" s="536"/>
      <c r="J46" s="534"/>
      <c r="K46" s="535"/>
      <c r="L46" s="535"/>
      <c r="M46" s="536"/>
      <c r="N46" s="485"/>
      <c r="O46" s="487"/>
      <c r="P46" s="489"/>
      <c r="Q46" s="537"/>
      <c r="R46" s="538"/>
      <c r="S46" s="537"/>
      <c r="T46" s="538"/>
      <c r="V46" s="510" t="s">
        <v>236</v>
      </c>
      <c r="W46" s="487"/>
      <c r="X46" s="488"/>
      <c r="Y46" s="489"/>
      <c r="Z46" s="329"/>
      <c r="AA46" s="294" t="s">
        <v>238</v>
      </c>
      <c r="AB46" s="487"/>
      <c r="AC46" s="489"/>
      <c r="AD46" s="510" t="s">
        <v>236</v>
      </c>
      <c r="AE46" s="516" t="s">
        <v>145</v>
      </c>
      <c r="AF46" s="517"/>
      <c r="AG46" s="517"/>
      <c r="AH46" s="332"/>
      <c r="AI46" s="296" t="s">
        <v>238</v>
      </c>
      <c r="AJ46" s="547"/>
      <c r="AK46" s="548"/>
      <c r="AL46" s="330"/>
      <c r="AM46" s="294" t="s">
        <v>238</v>
      </c>
      <c r="AN46" s="487"/>
      <c r="AO46" s="489"/>
      <c r="AP46" s="288"/>
      <c r="AQ46" s="544"/>
      <c r="AR46" s="544"/>
      <c r="AS46" s="286"/>
    </row>
    <row r="47" spans="1:45" ht="21.95" customHeight="1">
      <c r="A47" s="230">
        <v>8</v>
      </c>
      <c r="C47" s="502" t="str">
        <f t="shared" si="0"/>
        <v/>
      </c>
      <c r="D47" s="503"/>
      <c r="E47" s="504"/>
      <c r="F47" s="534"/>
      <c r="G47" s="535"/>
      <c r="H47" s="535"/>
      <c r="I47" s="536"/>
      <c r="J47" s="534"/>
      <c r="K47" s="535"/>
      <c r="L47" s="535"/>
      <c r="M47" s="536"/>
      <c r="N47" s="485"/>
      <c r="O47" s="487"/>
      <c r="P47" s="489"/>
      <c r="Q47" s="537"/>
      <c r="R47" s="538"/>
      <c r="S47" s="537"/>
      <c r="T47" s="538"/>
      <c r="V47" s="511"/>
      <c r="W47" s="487"/>
      <c r="X47" s="488"/>
      <c r="Y47" s="489"/>
      <c r="Z47" s="329"/>
      <c r="AA47" s="294" t="s">
        <v>238</v>
      </c>
      <c r="AB47" s="487"/>
      <c r="AC47" s="489"/>
      <c r="AD47" s="511"/>
      <c r="AE47" s="516" t="s">
        <v>146</v>
      </c>
      <c r="AF47" s="517"/>
      <c r="AG47" s="517"/>
      <c r="AH47" s="332"/>
      <c r="AI47" s="296" t="s">
        <v>238</v>
      </c>
      <c r="AJ47" s="547"/>
      <c r="AK47" s="548"/>
      <c r="AL47" s="330"/>
      <c r="AM47" s="294" t="s">
        <v>238</v>
      </c>
      <c r="AN47" s="487"/>
      <c r="AO47" s="489"/>
      <c r="AP47" s="288"/>
      <c r="AQ47" s="542"/>
      <c r="AR47" s="542"/>
      <c r="AS47" s="286"/>
    </row>
    <row r="48" spans="1:45" ht="21.95" customHeight="1">
      <c r="A48" s="230">
        <v>9</v>
      </c>
      <c r="C48" s="502" t="str">
        <f t="shared" si="0"/>
        <v/>
      </c>
      <c r="D48" s="503"/>
      <c r="E48" s="504"/>
      <c r="F48" s="534"/>
      <c r="G48" s="535"/>
      <c r="H48" s="535"/>
      <c r="I48" s="536"/>
      <c r="J48" s="534"/>
      <c r="K48" s="535"/>
      <c r="L48" s="535"/>
      <c r="M48" s="536"/>
      <c r="N48" s="485"/>
      <c r="O48" s="487"/>
      <c r="P48" s="489"/>
      <c r="Q48" s="537"/>
      <c r="R48" s="538"/>
      <c r="S48" s="537"/>
      <c r="T48" s="538"/>
      <c r="V48" s="511"/>
      <c r="W48" s="487"/>
      <c r="X48" s="488"/>
      <c r="Y48" s="489"/>
      <c r="Z48" s="329"/>
      <c r="AA48" s="294" t="s">
        <v>238</v>
      </c>
      <c r="AB48" s="487"/>
      <c r="AC48" s="489"/>
      <c r="AD48" s="511"/>
      <c r="AE48" s="516" t="s">
        <v>150</v>
      </c>
      <c r="AF48" s="517"/>
      <c r="AG48" s="517"/>
      <c r="AH48" s="332"/>
      <c r="AI48" s="296" t="s">
        <v>238</v>
      </c>
      <c r="AJ48" s="547"/>
      <c r="AK48" s="548"/>
      <c r="AL48" s="330"/>
      <c r="AM48" s="294" t="s">
        <v>238</v>
      </c>
      <c r="AN48" s="487"/>
      <c r="AO48" s="489"/>
      <c r="AP48" s="288"/>
      <c r="AQ48" s="542"/>
      <c r="AR48" s="542"/>
      <c r="AS48" s="286"/>
    </row>
    <row r="49" spans="1:45" ht="21.95" customHeight="1">
      <c r="A49" s="230">
        <v>10</v>
      </c>
      <c r="C49" s="502" t="str">
        <f t="shared" si="0"/>
        <v/>
      </c>
      <c r="D49" s="503"/>
      <c r="E49" s="504"/>
      <c r="F49" s="534"/>
      <c r="G49" s="535"/>
      <c r="H49" s="535"/>
      <c r="I49" s="536"/>
      <c r="J49" s="534"/>
      <c r="K49" s="535"/>
      <c r="L49" s="535"/>
      <c r="M49" s="536"/>
      <c r="N49" s="485"/>
      <c r="O49" s="487"/>
      <c r="P49" s="489"/>
      <c r="Q49" s="537"/>
      <c r="R49" s="538"/>
      <c r="S49" s="537"/>
      <c r="T49" s="538"/>
      <c r="V49" s="511"/>
      <c r="W49" s="487"/>
      <c r="X49" s="488"/>
      <c r="Y49" s="489"/>
      <c r="Z49" s="329"/>
      <c r="AA49" s="294" t="s">
        <v>238</v>
      </c>
      <c r="AB49" s="487"/>
      <c r="AC49" s="489"/>
      <c r="AD49" s="511"/>
      <c r="AE49" s="549" t="s">
        <v>149</v>
      </c>
      <c r="AF49" s="550"/>
      <c r="AG49" s="551"/>
      <c r="AH49" s="332"/>
      <c r="AI49" s="296" t="s">
        <v>238</v>
      </c>
      <c r="AJ49" s="547"/>
      <c r="AK49" s="548"/>
      <c r="AL49" s="330"/>
      <c r="AM49" s="294" t="s">
        <v>238</v>
      </c>
      <c r="AN49" s="487"/>
      <c r="AO49" s="489"/>
      <c r="AP49" s="288"/>
      <c r="AQ49" s="542"/>
      <c r="AR49" s="542"/>
      <c r="AS49" s="286"/>
    </row>
    <row r="50" spans="1:45" ht="21.95" customHeight="1">
      <c r="A50" s="230">
        <v>11</v>
      </c>
      <c r="C50" s="502" t="str">
        <f t="shared" si="0"/>
        <v/>
      </c>
      <c r="D50" s="503"/>
      <c r="E50" s="504"/>
      <c r="F50" s="534"/>
      <c r="G50" s="535"/>
      <c r="H50" s="535"/>
      <c r="I50" s="536"/>
      <c r="J50" s="534"/>
      <c r="K50" s="535"/>
      <c r="L50" s="535"/>
      <c r="M50" s="536"/>
      <c r="N50" s="485"/>
      <c r="O50" s="487"/>
      <c r="P50" s="489"/>
      <c r="Q50" s="537"/>
      <c r="R50" s="538"/>
      <c r="S50" s="537"/>
      <c r="T50" s="538"/>
      <c r="V50" s="511"/>
      <c r="W50" s="487"/>
      <c r="X50" s="488"/>
      <c r="Y50" s="489"/>
      <c r="Z50" s="329"/>
      <c r="AA50" s="294" t="s">
        <v>238</v>
      </c>
      <c r="AB50" s="487"/>
      <c r="AC50" s="489"/>
      <c r="AD50" s="511"/>
      <c r="AE50" s="549" t="s">
        <v>147</v>
      </c>
      <c r="AF50" s="550"/>
      <c r="AG50" s="551"/>
      <c r="AH50" s="332"/>
      <c r="AI50" s="296" t="s">
        <v>238</v>
      </c>
      <c r="AJ50" s="547"/>
      <c r="AK50" s="548"/>
      <c r="AL50" s="330"/>
      <c r="AM50" s="294" t="s">
        <v>238</v>
      </c>
      <c r="AN50" s="487"/>
      <c r="AO50" s="489"/>
      <c r="AP50" s="288"/>
      <c r="AQ50" s="542"/>
      <c r="AR50" s="542"/>
      <c r="AS50" s="286"/>
    </row>
    <row r="51" spans="1:45" ht="21.95" customHeight="1">
      <c r="A51" s="230">
        <v>12</v>
      </c>
      <c r="C51" s="502" t="str">
        <f t="shared" si="0"/>
        <v/>
      </c>
      <c r="D51" s="503"/>
      <c r="E51" s="504"/>
      <c r="F51" s="534"/>
      <c r="G51" s="535"/>
      <c r="H51" s="535"/>
      <c r="I51" s="536"/>
      <c r="J51" s="534"/>
      <c r="K51" s="535"/>
      <c r="L51" s="535"/>
      <c r="M51" s="536"/>
      <c r="N51" s="485"/>
      <c r="O51" s="487"/>
      <c r="P51" s="489"/>
      <c r="Q51" s="537"/>
      <c r="R51" s="538"/>
      <c r="S51" s="537"/>
      <c r="T51" s="538"/>
      <c r="V51" s="511"/>
      <c r="W51" s="487"/>
      <c r="X51" s="488"/>
      <c r="Y51" s="489"/>
      <c r="Z51" s="329"/>
      <c r="AA51" s="294" t="s">
        <v>238</v>
      </c>
      <c r="AB51" s="487"/>
      <c r="AC51" s="489"/>
      <c r="AD51" s="511"/>
      <c r="AE51" s="549" t="s">
        <v>148</v>
      </c>
      <c r="AF51" s="550"/>
      <c r="AG51" s="551"/>
      <c r="AH51" s="332"/>
      <c r="AI51" s="296" t="s">
        <v>238</v>
      </c>
      <c r="AJ51" s="547"/>
      <c r="AK51" s="548"/>
      <c r="AL51" s="330"/>
      <c r="AM51" s="294" t="s">
        <v>238</v>
      </c>
      <c r="AN51" s="487"/>
      <c r="AO51" s="489"/>
      <c r="AP51" s="288"/>
      <c r="AQ51" s="542"/>
      <c r="AR51" s="542"/>
      <c r="AS51" s="286"/>
    </row>
    <row r="52" spans="1:45" ht="21.95" customHeight="1">
      <c r="A52" s="230">
        <v>13</v>
      </c>
      <c r="C52" s="502" t="str">
        <f t="shared" si="0"/>
        <v/>
      </c>
      <c r="D52" s="503"/>
      <c r="E52" s="504"/>
      <c r="F52" s="534"/>
      <c r="G52" s="535"/>
      <c r="H52" s="535"/>
      <c r="I52" s="536"/>
      <c r="J52" s="534"/>
      <c r="K52" s="535"/>
      <c r="L52" s="535"/>
      <c r="M52" s="536"/>
      <c r="N52" s="485"/>
      <c r="O52" s="487"/>
      <c r="P52" s="489"/>
      <c r="Q52" s="537"/>
      <c r="R52" s="538"/>
      <c r="S52" s="537"/>
      <c r="T52" s="538"/>
      <c r="V52" s="511"/>
      <c r="W52" s="487"/>
      <c r="X52" s="488"/>
      <c r="Y52" s="489"/>
      <c r="Z52" s="329"/>
      <c r="AA52" s="294" t="s">
        <v>238</v>
      </c>
      <c r="AB52" s="487"/>
      <c r="AC52" s="489"/>
      <c r="AD52" s="511"/>
      <c r="AE52" s="262" t="s">
        <v>151</v>
      </c>
      <c r="AF52" s="530"/>
      <c r="AG52" s="531"/>
      <c r="AH52" s="332"/>
      <c r="AI52" s="296" t="s">
        <v>238</v>
      </c>
      <c r="AJ52" s="547"/>
      <c r="AK52" s="548"/>
      <c r="AL52" s="330"/>
      <c r="AM52" s="294" t="s">
        <v>238</v>
      </c>
      <c r="AN52" s="487"/>
      <c r="AO52" s="489"/>
      <c r="AP52" s="288"/>
      <c r="AQ52" s="542"/>
      <c r="AR52" s="542"/>
      <c r="AS52" s="286"/>
    </row>
    <row r="53" spans="1:45" ht="21.95" customHeight="1">
      <c r="A53" s="230">
        <v>14</v>
      </c>
      <c r="C53" s="502" t="str">
        <f t="shared" si="0"/>
        <v/>
      </c>
      <c r="D53" s="503"/>
      <c r="E53" s="504"/>
      <c r="F53" s="534"/>
      <c r="G53" s="535"/>
      <c r="H53" s="535"/>
      <c r="I53" s="536"/>
      <c r="J53" s="534"/>
      <c r="K53" s="535"/>
      <c r="L53" s="535"/>
      <c r="M53" s="536"/>
      <c r="N53" s="485"/>
      <c r="O53" s="487"/>
      <c r="P53" s="489"/>
      <c r="Q53" s="537"/>
      <c r="R53" s="538"/>
      <c r="S53" s="537"/>
      <c r="T53" s="538"/>
      <c r="V53" s="511"/>
      <c r="W53" s="487"/>
      <c r="X53" s="488"/>
      <c r="Y53" s="489"/>
      <c r="Z53" s="329"/>
      <c r="AA53" s="294" t="s">
        <v>238</v>
      </c>
      <c r="AB53" s="487"/>
      <c r="AC53" s="489"/>
      <c r="AD53" s="511"/>
      <c r="AE53" s="262" t="s">
        <v>151</v>
      </c>
      <c r="AF53" s="530"/>
      <c r="AG53" s="531"/>
      <c r="AH53" s="332"/>
      <c r="AI53" s="296" t="s">
        <v>238</v>
      </c>
      <c r="AJ53" s="547"/>
      <c r="AK53" s="548"/>
      <c r="AL53" s="330"/>
      <c r="AM53" s="294" t="s">
        <v>238</v>
      </c>
      <c r="AN53" s="487"/>
      <c r="AO53" s="489"/>
      <c r="AP53" s="288"/>
      <c r="AQ53" s="542"/>
      <c r="AR53" s="542"/>
      <c r="AS53" s="286"/>
    </row>
    <row r="54" spans="1:45" ht="21.95" customHeight="1">
      <c r="A54" s="230">
        <v>15</v>
      </c>
      <c r="C54" s="502" t="str">
        <f t="shared" si="0"/>
        <v/>
      </c>
      <c r="D54" s="503"/>
      <c r="E54" s="504"/>
      <c r="F54" s="534"/>
      <c r="G54" s="535"/>
      <c r="H54" s="535"/>
      <c r="I54" s="536"/>
      <c r="J54" s="534"/>
      <c r="K54" s="535"/>
      <c r="L54" s="535"/>
      <c r="M54" s="536"/>
      <c r="N54" s="485"/>
      <c r="O54" s="487"/>
      <c r="P54" s="489"/>
      <c r="Q54" s="537"/>
      <c r="R54" s="538"/>
      <c r="S54" s="537"/>
      <c r="T54" s="538"/>
      <c r="V54" s="511"/>
      <c r="W54" s="487"/>
      <c r="X54" s="488"/>
      <c r="Y54" s="489"/>
      <c r="Z54" s="329"/>
      <c r="AA54" s="294" t="s">
        <v>238</v>
      </c>
      <c r="AB54" s="487"/>
      <c r="AC54" s="489"/>
      <c r="AD54" s="511"/>
      <c r="AE54" s="262" t="s">
        <v>151</v>
      </c>
      <c r="AF54" s="530"/>
      <c r="AG54" s="531"/>
      <c r="AH54" s="332"/>
      <c r="AI54" s="296" t="s">
        <v>238</v>
      </c>
      <c r="AJ54" s="547"/>
      <c r="AK54" s="548"/>
      <c r="AL54" s="330"/>
      <c r="AM54" s="294" t="s">
        <v>238</v>
      </c>
      <c r="AN54" s="487"/>
      <c r="AO54" s="489"/>
      <c r="AP54" s="288"/>
      <c r="AQ54" s="542"/>
      <c r="AR54" s="542"/>
      <c r="AS54" s="286"/>
    </row>
    <row r="55" spans="1:45" ht="21.95" customHeight="1">
      <c r="A55" s="230">
        <v>16</v>
      </c>
      <c r="C55" s="502" t="str">
        <f t="shared" si="0"/>
        <v/>
      </c>
      <c r="D55" s="503"/>
      <c r="E55" s="504"/>
      <c r="F55" s="534"/>
      <c r="G55" s="535"/>
      <c r="H55" s="535"/>
      <c r="I55" s="536"/>
      <c r="J55" s="534"/>
      <c r="K55" s="535"/>
      <c r="L55" s="535"/>
      <c r="M55" s="536"/>
      <c r="N55" s="485"/>
      <c r="O55" s="487"/>
      <c r="P55" s="489"/>
      <c r="Q55" s="537"/>
      <c r="R55" s="538"/>
      <c r="S55" s="537"/>
      <c r="T55" s="538"/>
      <c r="V55" s="511"/>
      <c r="W55" s="487"/>
      <c r="X55" s="488"/>
      <c r="Y55" s="489"/>
      <c r="Z55" s="329"/>
      <c r="AA55" s="294" t="s">
        <v>238</v>
      </c>
      <c r="AB55" s="487"/>
      <c r="AC55" s="489"/>
      <c r="AD55" s="511"/>
      <c r="AE55" s="262" t="s">
        <v>151</v>
      </c>
      <c r="AF55" s="530"/>
      <c r="AG55" s="531"/>
      <c r="AH55" s="332"/>
      <c r="AI55" s="296" t="s">
        <v>238</v>
      </c>
      <c r="AJ55" s="547"/>
      <c r="AK55" s="548"/>
      <c r="AL55" s="330"/>
      <c r="AM55" s="294" t="s">
        <v>238</v>
      </c>
      <c r="AN55" s="487"/>
      <c r="AO55" s="489"/>
      <c r="AP55" s="288"/>
      <c r="AQ55" s="542"/>
      <c r="AR55" s="542"/>
      <c r="AS55" s="286"/>
    </row>
    <row r="56" spans="1:45" ht="21.95" customHeight="1">
      <c r="A56" s="230">
        <v>17</v>
      </c>
      <c r="C56" s="502" t="str">
        <f t="shared" si="0"/>
        <v/>
      </c>
      <c r="D56" s="503"/>
      <c r="E56" s="504"/>
      <c r="F56" s="534"/>
      <c r="G56" s="535"/>
      <c r="H56" s="535"/>
      <c r="I56" s="536"/>
      <c r="J56" s="534"/>
      <c r="K56" s="535"/>
      <c r="L56" s="535"/>
      <c r="M56" s="536"/>
      <c r="N56" s="485"/>
      <c r="O56" s="487"/>
      <c r="P56" s="489"/>
      <c r="Q56" s="537"/>
      <c r="R56" s="538"/>
      <c r="S56" s="537"/>
      <c r="T56" s="538"/>
      <c r="V56" s="511"/>
      <c r="W56" s="487"/>
      <c r="X56" s="488"/>
      <c r="Y56" s="489"/>
      <c r="Z56" s="329"/>
      <c r="AA56" s="294" t="s">
        <v>238</v>
      </c>
      <c r="AB56" s="487"/>
      <c r="AC56" s="489"/>
      <c r="AD56" s="511"/>
      <c r="AE56" s="262" t="s">
        <v>151</v>
      </c>
      <c r="AF56" s="530"/>
      <c r="AG56" s="531"/>
      <c r="AH56" s="332"/>
      <c r="AI56" s="296" t="s">
        <v>238</v>
      </c>
      <c r="AJ56" s="547"/>
      <c r="AK56" s="548"/>
      <c r="AL56" s="330"/>
      <c r="AM56" s="294" t="s">
        <v>238</v>
      </c>
      <c r="AN56" s="487"/>
      <c r="AO56" s="489"/>
      <c r="AP56" s="288"/>
      <c r="AQ56" s="542"/>
      <c r="AR56" s="542"/>
      <c r="AS56" s="286"/>
    </row>
    <row r="57" spans="1:45" ht="21.95" customHeight="1">
      <c r="A57" s="230">
        <v>18</v>
      </c>
      <c r="C57" s="502" t="str">
        <f t="shared" si="0"/>
        <v/>
      </c>
      <c r="D57" s="503"/>
      <c r="E57" s="504"/>
      <c r="F57" s="534"/>
      <c r="G57" s="535"/>
      <c r="H57" s="535"/>
      <c r="I57" s="536"/>
      <c r="J57" s="534"/>
      <c r="K57" s="535"/>
      <c r="L57" s="535"/>
      <c r="M57" s="536"/>
      <c r="N57" s="485"/>
      <c r="O57" s="487"/>
      <c r="P57" s="489"/>
      <c r="Q57" s="537"/>
      <c r="R57" s="538"/>
      <c r="S57" s="537"/>
      <c r="T57" s="538"/>
      <c r="V57" s="512"/>
      <c r="W57" s="487"/>
      <c r="X57" s="488"/>
      <c r="Y57" s="489"/>
      <c r="Z57" s="329"/>
      <c r="AA57" s="294" t="s">
        <v>238</v>
      </c>
      <c r="AB57" s="487"/>
      <c r="AC57" s="489"/>
      <c r="AD57" s="512"/>
      <c r="AE57" s="262" t="s">
        <v>151</v>
      </c>
      <c r="AF57" s="530"/>
      <c r="AG57" s="531"/>
      <c r="AH57" s="332"/>
      <c r="AI57" s="296" t="s">
        <v>238</v>
      </c>
      <c r="AJ57" s="547"/>
      <c r="AK57" s="548"/>
      <c r="AL57" s="330"/>
      <c r="AM57" s="294" t="s">
        <v>238</v>
      </c>
      <c r="AN57" s="487"/>
      <c r="AO57" s="489"/>
      <c r="AP57" s="288"/>
      <c r="AQ57" s="542"/>
      <c r="AR57" s="542"/>
      <c r="AS57" s="286"/>
    </row>
    <row r="58" spans="1:45" ht="21.95" customHeight="1">
      <c r="A58" s="230">
        <v>19</v>
      </c>
      <c r="C58" s="502" t="str">
        <f t="shared" si="0"/>
        <v/>
      </c>
      <c r="D58" s="503"/>
      <c r="E58" s="504"/>
      <c r="F58" s="534"/>
      <c r="G58" s="535"/>
      <c r="H58" s="535"/>
      <c r="I58" s="536"/>
      <c r="J58" s="534"/>
      <c r="K58" s="535"/>
      <c r="L58" s="535"/>
      <c r="M58" s="536"/>
      <c r="N58" s="485"/>
      <c r="O58" s="487"/>
      <c r="P58" s="489"/>
      <c r="Q58" s="537"/>
      <c r="R58" s="538"/>
      <c r="S58" s="537"/>
      <c r="T58" s="538"/>
      <c r="V58" s="501" t="s">
        <v>235</v>
      </c>
      <c r="W58" s="501"/>
      <c r="X58" s="501"/>
      <c r="Y58" s="501"/>
      <c r="Z58" s="329"/>
      <c r="AA58" s="294" t="s">
        <v>238</v>
      </c>
      <c r="AB58" s="508"/>
      <c r="AC58" s="509"/>
      <c r="AD58" s="490" t="s">
        <v>235</v>
      </c>
      <c r="AE58" s="491"/>
      <c r="AF58" s="491"/>
      <c r="AG58" s="492"/>
      <c r="AH58" s="332"/>
      <c r="AI58" s="296" t="s">
        <v>238</v>
      </c>
      <c r="AJ58" s="493"/>
      <c r="AK58" s="493"/>
      <c r="AL58" s="552"/>
      <c r="AM58" s="553"/>
      <c r="AN58" s="545"/>
      <c r="AO58" s="546"/>
      <c r="AP58" s="290"/>
      <c r="AQ58" s="291"/>
      <c r="AR58" s="289"/>
      <c r="AS58" s="289"/>
    </row>
    <row r="59" spans="1:45" ht="21.95" customHeight="1">
      <c r="A59" s="230">
        <v>20</v>
      </c>
      <c r="C59" s="502" t="str">
        <f t="shared" si="0"/>
        <v/>
      </c>
      <c r="D59" s="503"/>
      <c r="E59" s="504"/>
      <c r="F59" s="534"/>
      <c r="G59" s="535"/>
      <c r="H59" s="535"/>
      <c r="I59" s="536"/>
      <c r="J59" s="534"/>
      <c r="K59" s="535"/>
      <c r="L59" s="535"/>
      <c r="M59" s="536"/>
      <c r="N59" s="485"/>
      <c r="O59" s="487"/>
      <c r="P59" s="489"/>
      <c r="Q59" s="537"/>
      <c r="R59" s="538"/>
      <c r="S59" s="537"/>
      <c r="T59" s="538"/>
      <c r="V59" s="506" t="s">
        <v>234</v>
      </c>
      <c r="W59" s="506"/>
      <c r="X59" s="506"/>
      <c r="Y59" s="506"/>
      <c r="Z59" s="295">
        <f>SUM(Z46:Z58)</f>
        <v>0</v>
      </c>
      <c r="AA59" s="294" t="s">
        <v>238</v>
      </c>
      <c r="AB59" s="507"/>
      <c r="AC59" s="507"/>
      <c r="AD59" s="556" t="s">
        <v>234</v>
      </c>
      <c r="AE59" s="557"/>
      <c r="AF59" s="557"/>
      <c r="AG59" s="558"/>
      <c r="AH59" s="295">
        <f>SUM(AH46:AI58)</f>
        <v>0</v>
      </c>
      <c r="AI59" s="294" t="s">
        <v>238</v>
      </c>
      <c r="AJ59" s="493"/>
      <c r="AK59" s="493"/>
      <c r="AL59" s="295">
        <f>SUM(AL46:AL57)</f>
        <v>0</v>
      </c>
      <c r="AM59" s="294" t="s">
        <v>238</v>
      </c>
      <c r="AN59" s="505"/>
      <c r="AO59" s="505"/>
      <c r="AP59" s="290"/>
      <c r="AQ59" s="291"/>
      <c r="AR59" s="289"/>
      <c r="AS59" s="289"/>
    </row>
    <row r="60" spans="1:45" ht="21.95" customHeight="1">
      <c r="A60" s="230">
        <v>21</v>
      </c>
      <c r="C60" s="502" t="str">
        <f t="shared" si="0"/>
        <v/>
      </c>
      <c r="D60" s="503"/>
      <c r="E60" s="504"/>
      <c r="F60" s="534"/>
      <c r="G60" s="535"/>
      <c r="H60" s="535"/>
      <c r="I60" s="536"/>
      <c r="J60" s="534"/>
      <c r="K60" s="535"/>
      <c r="L60" s="535"/>
      <c r="M60" s="536"/>
      <c r="N60" s="485"/>
      <c r="O60" s="487"/>
      <c r="P60" s="489"/>
      <c r="Q60" s="537"/>
      <c r="R60" s="538"/>
      <c r="S60" s="537"/>
      <c r="T60" s="538"/>
      <c r="V60" s="229"/>
      <c r="W60" s="229"/>
      <c r="AP60" s="289"/>
      <c r="AQ60" s="289"/>
      <c r="AR60" s="289"/>
      <c r="AS60" s="289"/>
    </row>
    <row r="61" spans="1:45" ht="21.95" customHeight="1">
      <c r="A61" s="230">
        <v>22</v>
      </c>
      <c r="C61" s="502" t="str">
        <f t="shared" si="0"/>
        <v/>
      </c>
      <c r="D61" s="503"/>
      <c r="E61" s="504"/>
      <c r="F61" s="534"/>
      <c r="G61" s="535"/>
      <c r="H61" s="535"/>
      <c r="I61" s="536"/>
      <c r="J61" s="534"/>
      <c r="K61" s="535"/>
      <c r="L61" s="535"/>
      <c r="M61" s="536"/>
      <c r="N61" s="485"/>
      <c r="O61" s="487"/>
      <c r="P61" s="489"/>
      <c r="Q61" s="537"/>
      <c r="R61" s="538"/>
      <c r="S61" s="537"/>
      <c r="T61" s="538"/>
      <c r="V61" s="248" t="s">
        <v>178</v>
      </c>
      <c r="W61" s="532">
        <f>D35</f>
        <v>0</v>
      </c>
      <c r="X61" s="532"/>
      <c r="Y61" s="532"/>
      <c r="Z61" s="495" t="s">
        <v>143</v>
      </c>
      <c r="AA61" s="496"/>
      <c r="AB61" s="497"/>
      <c r="AC61" s="327" t="s">
        <v>14</v>
      </c>
      <c r="AD61" s="237" t="s">
        <v>49</v>
      </c>
      <c r="AE61" s="238"/>
      <c r="AF61" s="238"/>
      <c r="AG61" s="238"/>
      <c r="AH61" s="238"/>
      <c r="AI61" s="238"/>
      <c r="AJ61" s="239"/>
      <c r="AK61" s="240"/>
      <c r="AL61" s="240"/>
      <c r="AM61" s="240"/>
      <c r="AN61" s="240"/>
      <c r="AO61" s="241"/>
      <c r="AP61" s="289"/>
      <c r="AQ61" s="289"/>
      <c r="AR61" s="289"/>
      <c r="AS61" s="289"/>
    </row>
    <row r="62" spans="1:45" ht="21.95" customHeight="1">
      <c r="A62" s="230">
        <v>23</v>
      </c>
      <c r="C62" s="502" t="str">
        <f t="shared" si="0"/>
        <v/>
      </c>
      <c r="D62" s="503"/>
      <c r="E62" s="504"/>
      <c r="F62" s="534"/>
      <c r="G62" s="535"/>
      <c r="H62" s="535"/>
      <c r="I62" s="536"/>
      <c r="J62" s="534"/>
      <c r="K62" s="535"/>
      <c r="L62" s="535"/>
      <c r="M62" s="536"/>
      <c r="N62" s="485"/>
      <c r="O62" s="487"/>
      <c r="P62" s="489"/>
      <c r="Q62" s="537"/>
      <c r="R62" s="538"/>
      <c r="S62" s="537"/>
      <c r="T62" s="538"/>
      <c r="V62" s="501" t="s">
        <v>152</v>
      </c>
      <c r="W62" s="501"/>
      <c r="X62" s="533">
        <f>SUM(Z78,AH78)</f>
        <v>0</v>
      </c>
      <c r="Y62" s="533"/>
      <c r="Z62" s="498"/>
      <c r="AA62" s="499"/>
      <c r="AB62" s="500"/>
      <c r="AC62" s="328" t="s">
        <v>254</v>
      </c>
      <c r="AD62" s="242" t="s">
        <v>144</v>
      </c>
      <c r="AE62" s="243"/>
      <c r="AF62" s="243"/>
      <c r="AG62" s="243"/>
      <c r="AH62" s="243"/>
      <c r="AI62" s="243"/>
      <c r="AJ62" s="244"/>
      <c r="AK62" s="245"/>
      <c r="AL62" s="245"/>
      <c r="AM62" s="245"/>
      <c r="AN62" s="245"/>
      <c r="AO62" s="236"/>
      <c r="AP62" s="289"/>
      <c r="AQ62" s="289"/>
      <c r="AR62" s="289"/>
      <c r="AS62" s="292"/>
    </row>
    <row r="63" spans="1:45" ht="21.95" customHeight="1">
      <c r="A63" s="230">
        <v>24</v>
      </c>
      <c r="C63" s="502" t="str">
        <f t="shared" si="0"/>
        <v/>
      </c>
      <c r="D63" s="503"/>
      <c r="E63" s="504"/>
      <c r="F63" s="534"/>
      <c r="G63" s="535"/>
      <c r="H63" s="535"/>
      <c r="I63" s="536"/>
      <c r="J63" s="534"/>
      <c r="K63" s="535"/>
      <c r="L63" s="535"/>
      <c r="M63" s="536"/>
      <c r="N63" s="485"/>
      <c r="O63" s="487"/>
      <c r="P63" s="489"/>
      <c r="Q63" s="537"/>
      <c r="R63" s="538"/>
      <c r="S63" s="537"/>
      <c r="T63" s="538"/>
      <c r="V63" s="490" t="s">
        <v>140</v>
      </c>
      <c r="W63" s="491"/>
      <c r="X63" s="491"/>
      <c r="Y63" s="491"/>
      <c r="Z63" s="491"/>
      <c r="AA63" s="491"/>
      <c r="AB63" s="491"/>
      <c r="AC63" s="491"/>
      <c r="AD63" s="490" t="s">
        <v>5</v>
      </c>
      <c r="AE63" s="491"/>
      <c r="AF63" s="491"/>
      <c r="AG63" s="491"/>
      <c r="AH63" s="491"/>
      <c r="AI63" s="491"/>
      <c r="AJ63" s="491"/>
      <c r="AK63" s="491"/>
      <c r="AL63" s="490" t="s">
        <v>142</v>
      </c>
      <c r="AM63" s="491"/>
      <c r="AN63" s="491"/>
      <c r="AO63" s="492"/>
      <c r="AP63" s="293"/>
      <c r="AQ63" s="293"/>
      <c r="AR63" s="289"/>
      <c r="AS63" s="292"/>
    </row>
    <row r="64" spans="1:45" ht="21.95" customHeight="1">
      <c r="A64" s="230">
        <v>25</v>
      </c>
      <c r="C64" s="502" t="str">
        <f t="shared" si="0"/>
        <v/>
      </c>
      <c r="D64" s="503"/>
      <c r="E64" s="504"/>
      <c r="F64" s="534"/>
      <c r="G64" s="535"/>
      <c r="H64" s="535"/>
      <c r="I64" s="536"/>
      <c r="J64" s="534"/>
      <c r="K64" s="535"/>
      <c r="L64" s="535"/>
      <c r="M64" s="536"/>
      <c r="N64" s="485"/>
      <c r="O64" s="487"/>
      <c r="P64" s="489"/>
      <c r="Q64" s="537"/>
      <c r="R64" s="538"/>
      <c r="S64" s="537"/>
      <c r="T64" s="538"/>
      <c r="V64" s="502" t="s">
        <v>33</v>
      </c>
      <c r="W64" s="503"/>
      <c r="X64" s="503"/>
      <c r="Y64" s="504"/>
      <c r="Z64" s="494" t="s">
        <v>237</v>
      </c>
      <c r="AA64" s="494"/>
      <c r="AB64" s="502" t="s">
        <v>141</v>
      </c>
      <c r="AC64" s="503"/>
      <c r="AD64" s="502" t="s">
        <v>33</v>
      </c>
      <c r="AE64" s="503"/>
      <c r="AF64" s="503"/>
      <c r="AG64" s="504"/>
      <c r="AH64" s="494" t="s">
        <v>273</v>
      </c>
      <c r="AI64" s="494"/>
      <c r="AJ64" s="494" t="s">
        <v>141</v>
      </c>
      <c r="AK64" s="494"/>
      <c r="AL64" s="494" t="s">
        <v>240</v>
      </c>
      <c r="AM64" s="494"/>
      <c r="AN64" s="502" t="s">
        <v>141</v>
      </c>
      <c r="AO64" s="504"/>
      <c r="AP64" s="555"/>
      <c r="AQ64" s="555"/>
      <c r="AR64" s="289"/>
      <c r="AS64" s="292"/>
    </row>
    <row r="65" spans="1:45" ht="21.95" customHeight="1">
      <c r="A65" s="230">
        <v>26</v>
      </c>
      <c r="C65" s="502" t="str">
        <f t="shared" si="0"/>
        <v/>
      </c>
      <c r="D65" s="503"/>
      <c r="E65" s="504"/>
      <c r="F65" s="534"/>
      <c r="G65" s="535"/>
      <c r="H65" s="535"/>
      <c r="I65" s="536"/>
      <c r="J65" s="534"/>
      <c r="K65" s="535"/>
      <c r="L65" s="535"/>
      <c r="M65" s="536"/>
      <c r="N65" s="485"/>
      <c r="O65" s="487"/>
      <c r="P65" s="489"/>
      <c r="Q65" s="537"/>
      <c r="R65" s="538"/>
      <c r="S65" s="537"/>
      <c r="T65" s="538"/>
      <c r="V65" s="510" t="s">
        <v>236</v>
      </c>
      <c r="W65" s="487"/>
      <c r="X65" s="488"/>
      <c r="Y65" s="489"/>
      <c r="Z65" s="329"/>
      <c r="AA65" s="294" t="s">
        <v>238</v>
      </c>
      <c r="AB65" s="487"/>
      <c r="AC65" s="489"/>
      <c r="AD65" s="510" t="s">
        <v>236</v>
      </c>
      <c r="AE65" s="516" t="s">
        <v>145</v>
      </c>
      <c r="AF65" s="517"/>
      <c r="AG65" s="518"/>
      <c r="AH65" s="329"/>
      <c r="AI65" s="294" t="s">
        <v>238</v>
      </c>
      <c r="AJ65" s="547"/>
      <c r="AK65" s="548"/>
      <c r="AL65" s="329"/>
      <c r="AM65" s="294" t="s">
        <v>238</v>
      </c>
      <c r="AN65" s="487"/>
      <c r="AO65" s="489"/>
      <c r="AP65" s="554"/>
      <c r="AQ65" s="554"/>
      <c r="AR65" s="289"/>
      <c r="AS65" s="292"/>
    </row>
    <row r="66" spans="1:45" ht="21.95" customHeight="1">
      <c r="A66" s="230">
        <v>27</v>
      </c>
      <c r="C66" s="502" t="str">
        <f t="shared" si="0"/>
        <v/>
      </c>
      <c r="D66" s="503"/>
      <c r="E66" s="504"/>
      <c r="F66" s="534"/>
      <c r="G66" s="535"/>
      <c r="H66" s="535"/>
      <c r="I66" s="536"/>
      <c r="J66" s="534"/>
      <c r="K66" s="535"/>
      <c r="L66" s="535"/>
      <c r="M66" s="536"/>
      <c r="N66" s="485"/>
      <c r="O66" s="487"/>
      <c r="P66" s="489"/>
      <c r="Q66" s="537"/>
      <c r="R66" s="538"/>
      <c r="S66" s="537"/>
      <c r="T66" s="538"/>
      <c r="V66" s="511"/>
      <c r="W66" s="487"/>
      <c r="X66" s="488"/>
      <c r="Y66" s="489"/>
      <c r="Z66" s="329"/>
      <c r="AA66" s="294" t="s">
        <v>238</v>
      </c>
      <c r="AB66" s="487"/>
      <c r="AC66" s="489"/>
      <c r="AD66" s="511"/>
      <c r="AE66" s="516" t="s">
        <v>146</v>
      </c>
      <c r="AF66" s="517"/>
      <c r="AG66" s="518"/>
      <c r="AH66" s="329"/>
      <c r="AI66" s="294" t="s">
        <v>238</v>
      </c>
      <c r="AJ66" s="547"/>
      <c r="AK66" s="548"/>
      <c r="AL66" s="329"/>
      <c r="AM66" s="294" t="s">
        <v>238</v>
      </c>
      <c r="AN66" s="487"/>
      <c r="AO66" s="489"/>
      <c r="AP66" s="554"/>
      <c r="AQ66" s="554"/>
      <c r="AR66" s="289"/>
      <c r="AS66" s="292"/>
    </row>
    <row r="67" spans="1:45" ht="21.95" customHeight="1">
      <c r="A67" s="230">
        <v>28</v>
      </c>
      <c r="C67" s="502" t="str">
        <f t="shared" si="0"/>
        <v/>
      </c>
      <c r="D67" s="503"/>
      <c r="E67" s="504"/>
      <c r="F67" s="534"/>
      <c r="G67" s="535"/>
      <c r="H67" s="535"/>
      <c r="I67" s="536"/>
      <c r="J67" s="534"/>
      <c r="K67" s="535"/>
      <c r="L67" s="535"/>
      <c r="M67" s="536"/>
      <c r="N67" s="485"/>
      <c r="O67" s="487"/>
      <c r="P67" s="489"/>
      <c r="Q67" s="537"/>
      <c r="R67" s="538"/>
      <c r="S67" s="537"/>
      <c r="T67" s="538"/>
      <c r="V67" s="511"/>
      <c r="W67" s="487"/>
      <c r="X67" s="488"/>
      <c r="Y67" s="489"/>
      <c r="Z67" s="329"/>
      <c r="AA67" s="294" t="s">
        <v>238</v>
      </c>
      <c r="AB67" s="487"/>
      <c r="AC67" s="489"/>
      <c r="AD67" s="511"/>
      <c r="AE67" s="516" t="s">
        <v>150</v>
      </c>
      <c r="AF67" s="517"/>
      <c r="AG67" s="518"/>
      <c r="AH67" s="329"/>
      <c r="AI67" s="294" t="s">
        <v>238</v>
      </c>
      <c r="AJ67" s="547"/>
      <c r="AK67" s="548"/>
      <c r="AL67" s="329"/>
      <c r="AM67" s="294" t="s">
        <v>238</v>
      </c>
      <c r="AN67" s="487"/>
      <c r="AO67" s="489"/>
      <c r="AP67" s="554"/>
      <c r="AQ67" s="554"/>
      <c r="AR67" s="289"/>
      <c r="AS67" s="292"/>
    </row>
    <row r="68" spans="1:45" ht="21.95" customHeight="1">
      <c r="A68" s="230">
        <v>29</v>
      </c>
      <c r="C68" s="502" t="str">
        <f t="shared" si="0"/>
        <v/>
      </c>
      <c r="D68" s="503"/>
      <c r="E68" s="504"/>
      <c r="F68" s="534"/>
      <c r="G68" s="535"/>
      <c r="H68" s="535"/>
      <c r="I68" s="536"/>
      <c r="J68" s="534"/>
      <c r="K68" s="535"/>
      <c r="L68" s="535"/>
      <c r="M68" s="536"/>
      <c r="N68" s="485"/>
      <c r="O68" s="487"/>
      <c r="P68" s="489"/>
      <c r="Q68" s="537"/>
      <c r="R68" s="538"/>
      <c r="S68" s="537"/>
      <c r="T68" s="538"/>
      <c r="V68" s="511"/>
      <c r="W68" s="487"/>
      <c r="X68" s="488"/>
      <c r="Y68" s="489"/>
      <c r="Z68" s="329"/>
      <c r="AA68" s="294" t="s">
        <v>238</v>
      </c>
      <c r="AB68" s="487"/>
      <c r="AC68" s="489"/>
      <c r="AD68" s="511"/>
      <c r="AE68" s="549" t="s">
        <v>149</v>
      </c>
      <c r="AF68" s="550"/>
      <c r="AG68" s="551"/>
      <c r="AH68" s="329"/>
      <c r="AI68" s="294" t="s">
        <v>238</v>
      </c>
      <c r="AJ68" s="547"/>
      <c r="AK68" s="548"/>
      <c r="AL68" s="329"/>
      <c r="AM68" s="294" t="s">
        <v>238</v>
      </c>
      <c r="AN68" s="487"/>
      <c r="AO68" s="489"/>
      <c r="AP68" s="554"/>
      <c r="AQ68" s="554"/>
      <c r="AR68" s="289"/>
      <c r="AS68" s="292"/>
    </row>
    <row r="69" spans="1:45" ht="21.95" customHeight="1">
      <c r="A69" s="230">
        <v>30</v>
      </c>
      <c r="C69" s="502" t="str">
        <f t="shared" si="0"/>
        <v/>
      </c>
      <c r="D69" s="503"/>
      <c r="E69" s="504"/>
      <c r="F69" s="534"/>
      <c r="G69" s="535"/>
      <c r="H69" s="535"/>
      <c r="I69" s="536"/>
      <c r="J69" s="534"/>
      <c r="K69" s="535"/>
      <c r="L69" s="535"/>
      <c r="M69" s="536"/>
      <c r="N69" s="485"/>
      <c r="O69" s="487"/>
      <c r="P69" s="489"/>
      <c r="Q69" s="537"/>
      <c r="R69" s="538"/>
      <c r="S69" s="537"/>
      <c r="T69" s="538"/>
      <c r="V69" s="511"/>
      <c r="W69" s="487"/>
      <c r="X69" s="488"/>
      <c r="Y69" s="489"/>
      <c r="Z69" s="329"/>
      <c r="AA69" s="294" t="s">
        <v>238</v>
      </c>
      <c r="AB69" s="487"/>
      <c r="AC69" s="489"/>
      <c r="AD69" s="511"/>
      <c r="AE69" s="549" t="s">
        <v>147</v>
      </c>
      <c r="AF69" s="550"/>
      <c r="AG69" s="551"/>
      <c r="AH69" s="329"/>
      <c r="AI69" s="294" t="s">
        <v>238</v>
      </c>
      <c r="AJ69" s="547"/>
      <c r="AK69" s="548"/>
      <c r="AL69" s="329"/>
      <c r="AM69" s="294" t="s">
        <v>238</v>
      </c>
      <c r="AN69" s="487"/>
      <c r="AO69" s="489"/>
      <c r="AP69" s="554"/>
      <c r="AQ69" s="554"/>
      <c r="AR69" s="289"/>
      <c r="AS69" s="292"/>
    </row>
    <row r="70" spans="1:45" ht="21.95" customHeight="1">
      <c r="A70" s="230">
        <v>31</v>
      </c>
      <c r="C70" s="502" t="str">
        <f t="shared" si="0"/>
        <v/>
      </c>
      <c r="D70" s="503"/>
      <c r="E70" s="504"/>
      <c r="F70" s="534"/>
      <c r="G70" s="535"/>
      <c r="H70" s="535"/>
      <c r="I70" s="536"/>
      <c r="J70" s="534"/>
      <c r="K70" s="535"/>
      <c r="L70" s="535"/>
      <c r="M70" s="536"/>
      <c r="N70" s="485"/>
      <c r="O70" s="487"/>
      <c r="P70" s="489"/>
      <c r="Q70" s="537"/>
      <c r="R70" s="538"/>
      <c r="S70" s="537"/>
      <c r="T70" s="538"/>
      <c r="V70" s="511"/>
      <c r="W70" s="487"/>
      <c r="X70" s="488"/>
      <c r="Y70" s="489"/>
      <c r="Z70" s="329"/>
      <c r="AA70" s="294" t="s">
        <v>238</v>
      </c>
      <c r="AB70" s="487"/>
      <c r="AC70" s="489"/>
      <c r="AD70" s="511"/>
      <c r="AE70" s="549" t="s">
        <v>148</v>
      </c>
      <c r="AF70" s="550"/>
      <c r="AG70" s="551"/>
      <c r="AH70" s="329"/>
      <c r="AI70" s="294" t="s">
        <v>238</v>
      </c>
      <c r="AJ70" s="547"/>
      <c r="AK70" s="548"/>
      <c r="AL70" s="329"/>
      <c r="AM70" s="294" t="s">
        <v>238</v>
      </c>
      <c r="AN70" s="487"/>
      <c r="AO70" s="489"/>
      <c r="AP70" s="554"/>
      <c r="AQ70" s="554"/>
      <c r="AR70" s="289"/>
      <c r="AS70" s="292"/>
    </row>
    <row r="71" spans="1:45" ht="21.95" customHeight="1">
      <c r="A71" s="230">
        <v>32</v>
      </c>
      <c r="C71" s="502" t="str">
        <f t="shared" si="0"/>
        <v/>
      </c>
      <c r="D71" s="503"/>
      <c r="E71" s="504"/>
      <c r="F71" s="534"/>
      <c r="G71" s="535"/>
      <c r="H71" s="535"/>
      <c r="I71" s="536"/>
      <c r="J71" s="534"/>
      <c r="K71" s="535"/>
      <c r="L71" s="535"/>
      <c r="M71" s="536"/>
      <c r="N71" s="485"/>
      <c r="O71" s="487"/>
      <c r="P71" s="489"/>
      <c r="Q71" s="537"/>
      <c r="R71" s="538"/>
      <c r="S71" s="537"/>
      <c r="T71" s="538"/>
      <c r="V71" s="511"/>
      <c r="W71" s="487"/>
      <c r="X71" s="488"/>
      <c r="Y71" s="489"/>
      <c r="Z71" s="329"/>
      <c r="AA71" s="294" t="s">
        <v>238</v>
      </c>
      <c r="AB71" s="487"/>
      <c r="AC71" s="489"/>
      <c r="AD71" s="511"/>
      <c r="AE71" s="262" t="s">
        <v>151</v>
      </c>
      <c r="AF71" s="530"/>
      <c r="AG71" s="531"/>
      <c r="AH71" s="329"/>
      <c r="AI71" s="294" t="s">
        <v>238</v>
      </c>
      <c r="AJ71" s="547"/>
      <c r="AK71" s="548"/>
      <c r="AL71" s="329"/>
      <c r="AM71" s="294" t="s">
        <v>238</v>
      </c>
      <c r="AN71" s="487"/>
      <c r="AO71" s="489"/>
      <c r="AP71" s="554"/>
      <c r="AQ71" s="554"/>
      <c r="AR71" s="289"/>
      <c r="AS71" s="292"/>
    </row>
    <row r="72" spans="1:45" ht="21.95" customHeight="1">
      <c r="A72" s="230">
        <v>33</v>
      </c>
      <c r="C72" s="502" t="str">
        <f t="shared" si="0"/>
        <v/>
      </c>
      <c r="D72" s="503"/>
      <c r="E72" s="504"/>
      <c r="F72" s="534"/>
      <c r="G72" s="535"/>
      <c r="H72" s="535"/>
      <c r="I72" s="536"/>
      <c r="J72" s="534"/>
      <c r="K72" s="535"/>
      <c r="L72" s="535"/>
      <c r="M72" s="536"/>
      <c r="N72" s="485"/>
      <c r="O72" s="487"/>
      <c r="P72" s="489"/>
      <c r="Q72" s="537"/>
      <c r="R72" s="538"/>
      <c r="S72" s="537"/>
      <c r="T72" s="538"/>
      <c r="V72" s="511"/>
      <c r="W72" s="487"/>
      <c r="X72" s="488"/>
      <c r="Y72" s="489"/>
      <c r="Z72" s="329"/>
      <c r="AA72" s="294" t="s">
        <v>238</v>
      </c>
      <c r="AB72" s="487"/>
      <c r="AC72" s="489"/>
      <c r="AD72" s="511"/>
      <c r="AE72" s="262" t="s">
        <v>151</v>
      </c>
      <c r="AF72" s="530"/>
      <c r="AG72" s="531"/>
      <c r="AH72" s="329"/>
      <c r="AI72" s="294" t="s">
        <v>238</v>
      </c>
      <c r="AJ72" s="547"/>
      <c r="AK72" s="548"/>
      <c r="AL72" s="329"/>
      <c r="AM72" s="294" t="s">
        <v>238</v>
      </c>
      <c r="AN72" s="487"/>
      <c r="AO72" s="489"/>
      <c r="AP72" s="554"/>
      <c r="AQ72" s="554"/>
      <c r="AR72" s="289"/>
      <c r="AS72" s="292"/>
    </row>
    <row r="73" spans="1:45" ht="21.95" customHeight="1">
      <c r="A73" s="230">
        <v>34</v>
      </c>
      <c r="C73" s="502" t="str">
        <f t="shared" si="0"/>
        <v/>
      </c>
      <c r="D73" s="503"/>
      <c r="E73" s="504"/>
      <c r="F73" s="534"/>
      <c r="G73" s="535"/>
      <c r="H73" s="535"/>
      <c r="I73" s="536"/>
      <c r="J73" s="534"/>
      <c r="K73" s="535"/>
      <c r="L73" s="535"/>
      <c r="M73" s="536"/>
      <c r="N73" s="485"/>
      <c r="O73" s="487"/>
      <c r="P73" s="489"/>
      <c r="Q73" s="537"/>
      <c r="R73" s="538"/>
      <c r="S73" s="537"/>
      <c r="T73" s="538"/>
      <c r="V73" s="511"/>
      <c r="W73" s="487"/>
      <c r="X73" s="488"/>
      <c r="Y73" s="489"/>
      <c r="Z73" s="329"/>
      <c r="AA73" s="294" t="s">
        <v>238</v>
      </c>
      <c r="AB73" s="487"/>
      <c r="AC73" s="489"/>
      <c r="AD73" s="511"/>
      <c r="AE73" s="262" t="s">
        <v>151</v>
      </c>
      <c r="AF73" s="530"/>
      <c r="AG73" s="531"/>
      <c r="AH73" s="329"/>
      <c r="AI73" s="294" t="s">
        <v>238</v>
      </c>
      <c r="AJ73" s="547"/>
      <c r="AK73" s="548"/>
      <c r="AL73" s="329"/>
      <c r="AM73" s="294" t="s">
        <v>238</v>
      </c>
      <c r="AN73" s="487"/>
      <c r="AO73" s="489"/>
      <c r="AP73" s="554"/>
      <c r="AQ73" s="554"/>
      <c r="AR73" s="289"/>
      <c r="AS73" s="292"/>
    </row>
    <row r="74" spans="1:45" ht="21.95" customHeight="1">
      <c r="A74" s="230">
        <v>35</v>
      </c>
      <c r="C74" s="502" t="str">
        <f t="shared" si="0"/>
        <v/>
      </c>
      <c r="D74" s="503"/>
      <c r="E74" s="504"/>
      <c r="F74" s="534"/>
      <c r="G74" s="535"/>
      <c r="H74" s="535"/>
      <c r="I74" s="536"/>
      <c r="J74" s="534"/>
      <c r="K74" s="535"/>
      <c r="L74" s="535"/>
      <c r="M74" s="536"/>
      <c r="N74" s="485"/>
      <c r="O74" s="487"/>
      <c r="P74" s="489"/>
      <c r="Q74" s="537"/>
      <c r="R74" s="538"/>
      <c r="S74" s="537"/>
      <c r="T74" s="538"/>
      <c r="V74" s="511"/>
      <c r="W74" s="487"/>
      <c r="X74" s="488"/>
      <c r="Y74" s="489"/>
      <c r="Z74" s="329"/>
      <c r="AA74" s="294" t="s">
        <v>238</v>
      </c>
      <c r="AB74" s="487"/>
      <c r="AC74" s="489"/>
      <c r="AD74" s="511"/>
      <c r="AE74" s="262" t="s">
        <v>151</v>
      </c>
      <c r="AF74" s="530"/>
      <c r="AG74" s="531"/>
      <c r="AH74" s="329"/>
      <c r="AI74" s="294" t="s">
        <v>238</v>
      </c>
      <c r="AJ74" s="547"/>
      <c r="AK74" s="548"/>
      <c r="AL74" s="329"/>
      <c r="AM74" s="294" t="s">
        <v>238</v>
      </c>
      <c r="AN74" s="487"/>
      <c r="AO74" s="489"/>
      <c r="AP74" s="554"/>
      <c r="AQ74" s="554"/>
      <c r="AR74" s="289"/>
      <c r="AS74" s="292"/>
    </row>
    <row r="75" spans="1:45" ht="21.95" customHeight="1">
      <c r="C75" s="256"/>
      <c r="D75" s="230"/>
      <c r="V75" s="511"/>
      <c r="W75" s="487"/>
      <c r="X75" s="488"/>
      <c r="Y75" s="489"/>
      <c r="Z75" s="329"/>
      <c r="AA75" s="294" t="s">
        <v>238</v>
      </c>
      <c r="AB75" s="487"/>
      <c r="AC75" s="489"/>
      <c r="AD75" s="511"/>
      <c r="AE75" s="262" t="s">
        <v>151</v>
      </c>
      <c r="AF75" s="530"/>
      <c r="AG75" s="531"/>
      <c r="AH75" s="329"/>
      <c r="AI75" s="294" t="s">
        <v>238</v>
      </c>
      <c r="AJ75" s="547"/>
      <c r="AK75" s="548"/>
      <c r="AL75" s="329"/>
      <c r="AM75" s="294" t="s">
        <v>238</v>
      </c>
      <c r="AN75" s="487"/>
      <c r="AO75" s="489"/>
      <c r="AP75" s="554"/>
      <c r="AQ75" s="554"/>
      <c r="AR75" s="289"/>
      <c r="AS75" s="292"/>
    </row>
    <row r="76" spans="1:45" ht="21.95" customHeight="1">
      <c r="C76" s="230"/>
      <c r="D76" s="230"/>
      <c r="V76" s="512"/>
      <c r="W76" s="487"/>
      <c r="X76" s="488"/>
      <c r="Y76" s="489"/>
      <c r="Z76" s="329"/>
      <c r="AA76" s="294" t="s">
        <v>238</v>
      </c>
      <c r="AB76" s="487"/>
      <c r="AC76" s="489"/>
      <c r="AD76" s="512"/>
      <c r="AE76" s="262" t="s">
        <v>151</v>
      </c>
      <c r="AF76" s="530"/>
      <c r="AG76" s="531"/>
      <c r="AH76" s="329"/>
      <c r="AI76" s="294" t="s">
        <v>238</v>
      </c>
      <c r="AJ76" s="547"/>
      <c r="AK76" s="548"/>
      <c r="AL76" s="329"/>
      <c r="AM76" s="294" t="s">
        <v>238</v>
      </c>
      <c r="AN76" s="487"/>
      <c r="AO76" s="489"/>
      <c r="AP76" s="554"/>
      <c r="AQ76" s="554"/>
      <c r="AR76" s="289"/>
      <c r="AS76" s="292"/>
    </row>
    <row r="77" spans="1:45" ht="21.95" customHeight="1">
      <c r="C77" s="230"/>
      <c r="D77" s="230"/>
      <c r="V77" s="501" t="s">
        <v>235</v>
      </c>
      <c r="W77" s="501"/>
      <c r="X77" s="501"/>
      <c r="Y77" s="501"/>
      <c r="Z77" s="329"/>
      <c r="AA77" s="294" t="s">
        <v>238</v>
      </c>
      <c r="AB77" s="508"/>
      <c r="AC77" s="509"/>
      <c r="AD77" s="490" t="s">
        <v>235</v>
      </c>
      <c r="AE77" s="491"/>
      <c r="AF77" s="491"/>
      <c r="AG77" s="492"/>
      <c r="AH77" s="329"/>
      <c r="AI77" s="294" t="s">
        <v>238</v>
      </c>
      <c r="AJ77" s="493"/>
      <c r="AK77" s="493"/>
      <c r="AL77" s="493"/>
      <c r="AM77" s="493"/>
      <c r="AN77" s="545"/>
      <c r="AO77" s="546"/>
      <c r="AP77" s="291"/>
      <c r="AQ77" s="291"/>
      <c r="AR77" s="289"/>
      <c r="AS77" s="292"/>
    </row>
    <row r="78" spans="1:45" ht="21.95" customHeight="1">
      <c r="C78" s="230"/>
      <c r="D78" s="230"/>
      <c r="V78" s="506" t="s">
        <v>215</v>
      </c>
      <c r="W78" s="506"/>
      <c r="X78" s="506"/>
      <c r="Y78" s="506"/>
      <c r="Z78" s="295">
        <f>SUM(Z65:Z77)</f>
        <v>0</v>
      </c>
      <c r="AA78" s="294" t="s">
        <v>238</v>
      </c>
      <c r="AB78" s="507"/>
      <c r="AC78" s="507"/>
      <c r="AD78" s="556" t="s">
        <v>215</v>
      </c>
      <c r="AE78" s="557"/>
      <c r="AF78" s="557"/>
      <c r="AG78" s="558"/>
      <c r="AH78" s="295">
        <f>SUM(AH65:AI77)</f>
        <v>0</v>
      </c>
      <c r="AI78" s="294" t="s">
        <v>238</v>
      </c>
      <c r="AJ78" s="493"/>
      <c r="AK78" s="493"/>
      <c r="AL78" s="295">
        <f>SUM(AL65:AL76)</f>
        <v>0</v>
      </c>
      <c r="AM78" s="294" t="s">
        <v>238</v>
      </c>
      <c r="AN78" s="505"/>
      <c r="AO78" s="505"/>
      <c r="AP78" s="291"/>
      <c r="AQ78" s="291"/>
      <c r="AR78" s="289"/>
      <c r="AS78" s="292"/>
    </row>
    <row r="79" spans="1:45" ht="21.95" customHeight="1">
      <c r="C79" s="230"/>
      <c r="D79" s="230"/>
      <c r="V79" s="229"/>
      <c r="W79" s="229"/>
      <c r="AP79" s="289"/>
      <c r="AQ79" s="289"/>
      <c r="AR79" s="289"/>
      <c r="AS79" s="292"/>
    </row>
    <row r="80" spans="1:45" ht="21.95" customHeight="1">
      <c r="C80" s="230"/>
      <c r="D80" s="230"/>
      <c r="V80" s="248" t="s">
        <v>179</v>
      </c>
      <c r="W80" s="532">
        <f>D36</f>
        <v>0</v>
      </c>
      <c r="X80" s="532"/>
      <c r="Y80" s="532"/>
      <c r="Z80" s="495" t="s">
        <v>143</v>
      </c>
      <c r="AA80" s="496"/>
      <c r="AB80" s="497"/>
      <c r="AC80" s="327" t="s">
        <v>14</v>
      </c>
      <c r="AD80" s="237" t="s">
        <v>49</v>
      </c>
      <c r="AE80" s="238"/>
      <c r="AF80" s="238"/>
      <c r="AG80" s="238"/>
      <c r="AH80" s="238"/>
      <c r="AI80" s="238"/>
      <c r="AJ80" s="239"/>
      <c r="AK80" s="240"/>
      <c r="AL80" s="240"/>
      <c r="AM80" s="240"/>
      <c r="AN80" s="240"/>
      <c r="AO80" s="241"/>
      <c r="AP80" s="289"/>
      <c r="AQ80" s="289"/>
      <c r="AR80" s="289"/>
      <c r="AS80" s="292"/>
    </row>
    <row r="81" spans="3:45" ht="21.95" customHeight="1">
      <c r="C81" s="230"/>
      <c r="D81" s="230"/>
      <c r="V81" s="501" t="s">
        <v>152</v>
      </c>
      <c r="W81" s="501"/>
      <c r="X81" s="533">
        <f>SUM(Z97,AH97)</f>
        <v>0</v>
      </c>
      <c r="Y81" s="533"/>
      <c r="Z81" s="498"/>
      <c r="AA81" s="499"/>
      <c r="AB81" s="500"/>
      <c r="AC81" s="328" t="s">
        <v>254</v>
      </c>
      <c r="AD81" s="242" t="s">
        <v>144</v>
      </c>
      <c r="AE81" s="243"/>
      <c r="AF81" s="243"/>
      <c r="AG81" s="243"/>
      <c r="AH81" s="243"/>
      <c r="AI81" s="243"/>
      <c r="AJ81" s="244"/>
      <c r="AK81" s="245"/>
      <c r="AL81" s="286"/>
      <c r="AM81" s="286"/>
      <c r="AN81" s="245"/>
      <c r="AO81" s="236"/>
      <c r="AP81" s="289"/>
      <c r="AQ81" s="289"/>
      <c r="AR81" s="289"/>
      <c r="AS81" s="292"/>
    </row>
    <row r="82" spans="3:45" ht="21.95" customHeight="1">
      <c r="C82" s="230"/>
      <c r="D82" s="230"/>
      <c r="V82" s="490" t="s">
        <v>140</v>
      </c>
      <c r="W82" s="491"/>
      <c r="X82" s="491"/>
      <c r="Y82" s="491"/>
      <c r="Z82" s="491"/>
      <c r="AA82" s="491"/>
      <c r="AB82" s="491"/>
      <c r="AC82" s="491"/>
      <c r="AD82" s="490" t="s">
        <v>5</v>
      </c>
      <c r="AE82" s="491"/>
      <c r="AF82" s="491"/>
      <c r="AG82" s="491"/>
      <c r="AH82" s="491"/>
      <c r="AI82" s="491"/>
      <c r="AJ82" s="491"/>
      <c r="AK82" s="491"/>
      <c r="AL82" s="490" t="s">
        <v>142</v>
      </c>
      <c r="AM82" s="491"/>
      <c r="AN82" s="491"/>
      <c r="AO82" s="492"/>
      <c r="AP82" s="287"/>
      <c r="AQ82" s="287"/>
      <c r="AR82" s="286"/>
    </row>
    <row r="83" spans="3:45" ht="21.95" customHeight="1">
      <c r="C83" s="230"/>
      <c r="D83" s="230"/>
      <c r="V83" s="502" t="s">
        <v>33</v>
      </c>
      <c r="W83" s="503"/>
      <c r="X83" s="503"/>
      <c r="Y83" s="503"/>
      <c r="Z83" s="494" t="s">
        <v>237</v>
      </c>
      <c r="AA83" s="494"/>
      <c r="AB83" s="502" t="s">
        <v>141</v>
      </c>
      <c r="AC83" s="504"/>
      <c r="AD83" s="285"/>
      <c r="AE83" s="494" t="s">
        <v>33</v>
      </c>
      <c r="AF83" s="494"/>
      <c r="AG83" s="494"/>
      <c r="AH83" s="494" t="s">
        <v>273</v>
      </c>
      <c r="AI83" s="494"/>
      <c r="AJ83" s="494" t="s">
        <v>141</v>
      </c>
      <c r="AK83" s="494"/>
      <c r="AL83" s="494" t="s">
        <v>240</v>
      </c>
      <c r="AM83" s="494"/>
      <c r="AN83" s="502" t="s">
        <v>141</v>
      </c>
      <c r="AO83" s="504"/>
      <c r="AP83" s="543"/>
      <c r="AQ83" s="543"/>
      <c r="AR83" s="286"/>
    </row>
    <row r="84" spans="3:45" ht="21.95" customHeight="1">
      <c r="C84" s="230"/>
      <c r="D84" s="230"/>
      <c r="V84" s="510" t="s">
        <v>236</v>
      </c>
      <c r="W84" s="487"/>
      <c r="X84" s="488"/>
      <c r="Y84" s="489"/>
      <c r="Z84" s="329"/>
      <c r="AA84" s="294" t="s">
        <v>238</v>
      </c>
      <c r="AB84" s="487"/>
      <c r="AC84" s="489"/>
      <c r="AD84" s="510" t="s">
        <v>236</v>
      </c>
      <c r="AE84" s="516" t="s">
        <v>145</v>
      </c>
      <c r="AF84" s="517"/>
      <c r="AG84" s="518"/>
      <c r="AH84" s="329"/>
      <c r="AI84" s="294" t="s">
        <v>238</v>
      </c>
      <c r="AJ84" s="547"/>
      <c r="AK84" s="548"/>
      <c r="AL84" s="329"/>
      <c r="AM84" s="294" t="s">
        <v>238</v>
      </c>
      <c r="AN84" s="487"/>
      <c r="AO84" s="489"/>
      <c r="AP84" s="542"/>
      <c r="AQ84" s="542"/>
      <c r="AR84" s="286"/>
    </row>
    <row r="85" spans="3:45" ht="21.95" customHeight="1">
      <c r="C85" s="230"/>
      <c r="D85" s="230"/>
      <c r="V85" s="511"/>
      <c r="W85" s="487"/>
      <c r="X85" s="488"/>
      <c r="Y85" s="489"/>
      <c r="Z85" s="329"/>
      <c r="AA85" s="294" t="s">
        <v>238</v>
      </c>
      <c r="AB85" s="487"/>
      <c r="AC85" s="489"/>
      <c r="AD85" s="511"/>
      <c r="AE85" s="516" t="s">
        <v>146</v>
      </c>
      <c r="AF85" s="517"/>
      <c r="AG85" s="518"/>
      <c r="AH85" s="329"/>
      <c r="AI85" s="294" t="s">
        <v>238</v>
      </c>
      <c r="AJ85" s="547"/>
      <c r="AK85" s="548"/>
      <c r="AL85" s="329"/>
      <c r="AM85" s="294" t="s">
        <v>238</v>
      </c>
      <c r="AN85" s="487"/>
      <c r="AO85" s="489"/>
      <c r="AP85" s="542"/>
      <c r="AQ85" s="542"/>
      <c r="AR85" s="286"/>
    </row>
    <row r="86" spans="3:45" ht="21.95" customHeight="1">
      <c r="C86" s="230"/>
      <c r="D86" s="230"/>
      <c r="V86" s="511"/>
      <c r="W86" s="487"/>
      <c r="X86" s="488"/>
      <c r="Y86" s="489"/>
      <c r="Z86" s="329"/>
      <c r="AA86" s="294" t="s">
        <v>238</v>
      </c>
      <c r="AB86" s="487"/>
      <c r="AC86" s="489"/>
      <c r="AD86" s="511"/>
      <c r="AE86" s="549" t="s">
        <v>150</v>
      </c>
      <c r="AF86" s="550"/>
      <c r="AG86" s="551"/>
      <c r="AH86" s="329"/>
      <c r="AI86" s="294" t="s">
        <v>238</v>
      </c>
      <c r="AJ86" s="547"/>
      <c r="AK86" s="548"/>
      <c r="AL86" s="329"/>
      <c r="AM86" s="294" t="s">
        <v>238</v>
      </c>
      <c r="AN86" s="487"/>
      <c r="AO86" s="489"/>
      <c r="AP86" s="542"/>
      <c r="AQ86" s="542"/>
      <c r="AR86" s="286"/>
    </row>
    <row r="87" spans="3:45" ht="21.95" customHeight="1">
      <c r="C87" s="230"/>
      <c r="D87" s="230"/>
      <c r="V87" s="511"/>
      <c r="W87" s="487"/>
      <c r="X87" s="488"/>
      <c r="Y87" s="489"/>
      <c r="Z87" s="329"/>
      <c r="AA87" s="294" t="s">
        <v>238</v>
      </c>
      <c r="AB87" s="487"/>
      <c r="AC87" s="489"/>
      <c r="AD87" s="511"/>
      <c r="AE87" s="549" t="s">
        <v>149</v>
      </c>
      <c r="AF87" s="550"/>
      <c r="AG87" s="551"/>
      <c r="AH87" s="329"/>
      <c r="AI87" s="294" t="s">
        <v>238</v>
      </c>
      <c r="AJ87" s="547"/>
      <c r="AK87" s="548"/>
      <c r="AL87" s="329"/>
      <c r="AM87" s="294" t="s">
        <v>238</v>
      </c>
      <c r="AN87" s="487"/>
      <c r="AO87" s="489"/>
      <c r="AP87" s="542"/>
      <c r="AQ87" s="542"/>
      <c r="AR87" s="286"/>
    </row>
    <row r="88" spans="3:45" ht="21.95" customHeight="1">
      <c r="C88" s="230"/>
      <c r="D88" s="230"/>
      <c r="V88" s="511"/>
      <c r="W88" s="487"/>
      <c r="X88" s="488"/>
      <c r="Y88" s="489"/>
      <c r="Z88" s="329"/>
      <c r="AA88" s="294" t="s">
        <v>238</v>
      </c>
      <c r="AB88" s="487"/>
      <c r="AC88" s="489"/>
      <c r="AD88" s="511"/>
      <c r="AE88" s="549" t="s">
        <v>147</v>
      </c>
      <c r="AF88" s="550"/>
      <c r="AG88" s="551"/>
      <c r="AH88" s="329"/>
      <c r="AI88" s="294" t="s">
        <v>238</v>
      </c>
      <c r="AJ88" s="547"/>
      <c r="AK88" s="548"/>
      <c r="AL88" s="329"/>
      <c r="AM88" s="294" t="s">
        <v>238</v>
      </c>
      <c r="AN88" s="487"/>
      <c r="AO88" s="489"/>
      <c r="AP88" s="542"/>
      <c r="AQ88" s="542"/>
      <c r="AR88" s="286"/>
    </row>
    <row r="89" spans="3:45" ht="21.95" customHeight="1">
      <c r="C89" s="230"/>
      <c r="D89" s="230"/>
      <c r="V89" s="511"/>
      <c r="W89" s="487"/>
      <c r="X89" s="488"/>
      <c r="Y89" s="489"/>
      <c r="Z89" s="329"/>
      <c r="AA89" s="294" t="s">
        <v>238</v>
      </c>
      <c r="AB89" s="487"/>
      <c r="AC89" s="489"/>
      <c r="AD89" s="511"/>
      <c r="AE89" s="549" t="s">
        <v>148</v>
      </c>
      <c r="AF89" s="550"/>
      <c r="AG89" s="551"/>
      <c r="AH89" s="329"/>
      <c r="AI89" s="294" t="s">
        <v>238</v>
      </c>
      <c r="AJ89" s="547"/>
      <c r="AK89" s="548"/>
      <c r="AL89" s="329"/>
      <c r="AM89" s="294" t="s">
        <v>238</v>
      </c>
      <c r="AN89" s="487"/>
      <c r="AO89" s="489"/>
      <c r="AP89" s="542"/>
      <c r="AQ89" s="542"/>
      <c r="AR89" s="286"/>
    </row>
    <row r="90" spans="3:45" ht="21.95" customHeight="1">
      <c r="C90" s="230"/>
      <c r="D90" s="230"/>
      <c r="V90" s="511"/>
      <c r="W90" s="487"/>
      <c r="X90" s="488"/>
      <c r="Y90" s="489"/>
      <c r="Z90" s="329"/>
      <c r="AA90" s="294" t="s">
        <v>238</v>
      </c>
      <c r="AB90" s="487"/>
      <c r="AC90" s="489"/>
      <c r="AD90" s="511"/>
      <c r="AE90" s="262" t="s">
        <v>151</v>
      </c>
      <c r="AF90" s="530"/>
      <c r="AG90" s="531"/>
      <c r="AH90" s="329"/>
      <c r="AI90" s="294" t="s">
        <v>238</v>
      </c>
      <c r="AJ90" s="547"/>
      <c r="AK90" s="548"/>
      <c r="AL90" s="329"/>
      <c r="AM90" s="294" t="s">
        <v>238</v>
      </c>
      <c r="AN90" s="487"/>
      <c r="AO90" s="489"/>
      <c r="AP90" s="542"/>
      <c r="AQ90" s="542"/>
      <c r="AR90" s="286"/>
    </row>
    <row r="91" spans="3:45" ht="21.95" customHeight="1">
      <c r="C91" s="230"/>
      <c r="D91" s="230"/>
      <c r="V91" s="511"/>
      <c r="W91" s="487"/>
      <c r="X91" s="488"/>
      <c r="Y91" s="489"/>
      <c r="Z91" s="329"/>
      <c r="AA91" s="294" t="s">
        <v>238</v>
      </c>
      <c r="AB91" s="487"/>
      <c r="AC91" s="489"/>
      <c r="AD91" s="511"/>
      <c r="AE91" s="262" t="s">
        <v>151</v>
      </c>
      <c r="AF91" s="530"/>
      <c r="AG91" s="531"/>
      <c r="AH91" s="329"/>
      <c r="AI91" s="294" t="s">
        <v>238</v>
      </c>
      <c r="AJ91" s="547"/>
      <c r="AK91" s="548"/>
      <c r="AL91" s="329"/>
      <c r="AM91" s="294" t="s">
        <v>238</v>
      </c>
      <c r="AN91" s="487"/>
      <c r="AO91" s="489"/>
      <c r="AP91" s="542"/>
      <c r="AQ91" s="542"/>
      <c r="AR91" s="286"/>
    </row>
    <row r="92" spans="3:45" ht="21.95" customHeight="1">
      <c r="C92" s="230"/>
      <c r="D92" s="230"/>
      <c r="V92" s="511"/>
      <c r="W92" s="487"/>
      <c r="X92" s="488"/>
      <c r="Y92" s="489"/>
      <c r="Z92" s="329"/>
      <c r="AA92" s="294" t="s">
        <v>238</v>
      </c>
      <c r="AB92" s="487"/>
      <c r="AC92" s="489"/>
      <c r="AD92" s="511"/>
      <c r="AE92" s="262" t="s">
        <v>151</v>
      </c>
      <c r="AF92" s="530"/>
      <c r="AG92" s="531"/>
      <c r="AH92" s="329"/>
      <c r="AI92" s="294" t="s">
        <v>238</v>
      </c>
      <c r="AJ92" s="547"/>
      <c r="AK92" s="548"/>
      <c r="AL92" s="329"/>
      <c r="AM92" s="294" t="s">
        <v>238</v>
      </c>
      <c r="AN92" s="487"/>
      <c r="AO92" s="489"/>
      <c r="AP92" s="542"/>
      <c r="AQ92" s="542"/>
      <c r="AR92" s="286"/>
    </row>
    <row r="93" spans="3:45" ht="21.95" customHeight="1">
      <c r="C93" s="230"/>
      <c r="D93" s="230"/>
      <c r="V93" s="511"/>
      <c r="W93" s="487"/>
      <c r="X93" s="488"/>
      <c r="Y93" s="489"/>
      <c r="Z93" s="329"/>
      <c r="AA93" s="294" t="s">
        <v>238</v>
      </c>
      <c r="AB93" s="487"/>
      <c r="AC93" s="489"/>
      <c r="AD93" s="511"/>
      <c r="AE93" s="262" t="s">
        <v>151</v>
      </c>
      <c r="AF93" s="530"/>
      <c r="AG93" s="531"/>
      <c r="AH93" s="329"/>
      <c r="AI93" s="294" t="s">
        <v>238</v>
      </c>
      <c r="AJ93" s="547"/>
      <c r="AK93" s="548"/>
      <c r="AL93" s="329"/>
      <c r="AM93" s="294" t="s">
        <v>238</v>
      </c>
      <c r="AN93" s="487"/>
      <c r="AO93" s="489"/>
      <c r="AP93" s="542"/>
      <c r="AQ93" s="542"/>
      <c r="AR93" s="286"/>
    </row>
    <row r="94" spans="3:45" ht="21.95" customHeight="1">
      <c r="C94" s="230"/>
      <c r="D94" s="230"/>
      <c r="V94" s="511"/>
      <c r="W94" s="487"/>
      <c r="X94" s="488"/>
      <c r="Y94" s="489"/>
      <c r="Z94" s="329"/>
      <c r="AA94" s="294" t="s">
        <v>238</v>
      </c>
      <c r="AB94" s="487"/>
      <c r="AC94" s="489"/>
      <c r="AD94" s="511"/>
      <c r="AE94" s="262" t="s">
        <v>151</v>
      </c>
      <c r="AF94" s="530"/>
      <c r="AG94" s="531"/>
      <c r="AH94" s="329"/>
      <c r="AI94" s="294" t="s">
        <v>238</v>
      </c>
      <c r="AJ94" s="547"/>
      <c r="AK94" s="548"/>
      <c r="AL94" s="329"/>
      <c r="AM94" s="294" t="s">
        <v>238</v>
      </c>
      <c r="AN94" s="487"/>
      <c r="AO94" s="489"/>
      <c r="AP94" s="542"/>
      <c r="AQ94" s="542"/>
      <c r="AR94" s="286"/>
    </row>
    <row r="95" spans="3:45" ht="21.95" customHeight="1">
      <c r="C95" s="230"/>
      <c r="D95" s="230"/>
      <c r="V95" s="512"/>
      <c r="W95" s="487"/>
      <c r="X95" s="488"/>
      <c r="Y95" s="489"/>
      <c r="Z95" s="329"/>
      <c r="AA95" s="294" t="s">
        <v>238</v>
      </c>
      <c r="AB95" s="487"/>
      <c r="AC95" s="489"/>
      <c r="AD95" s="512"/>
      <c r="AE95" s="262" t="s">
        <v>151</v>
      </c>
      <c r="AF95" s="530"/>
      <c r="AG95" s="531"/>
      <c r="AH95" s="329"/>
      <c r="AI95" s="294" t="s">
        <v>238</v>
      </c>
      <c r="AJ95" s="547"/>
      <c r="AK95" s="548"/>
      <c r="AL95" s="329"/>
      <c r="AM95" s="294" t="s">
        <v>238</v>
      </c>
      <c r="AN95" s="487"/>
      <c r="AO95" s="489"/>
      <c r="AP95" s="542"/>
      <c r="AQ95" s="542"/>
      <c r="AR95" s="286"/>
    </row>
    <row r="96" spans="3:45" ht="21.95" customHeight="1">
      <c r="C96" s="230"/>
      <c r="D96" s="230"/>
      <c r="V96" s="501" t="s">
        <v>235</v>
      </c>
      <c r="W96" s="501"/>
      <c r="X96" s="501"/>
      <c r="Y96" s="501"/>
      <c r="Z96" s="329"/>
      <c r="AA96" s="294" t="s">
        <v>238</v>
      </c>
      <c r="AB96" s="508"/>
      <c r="AC96" s="509"/>
      <c r="AD96" s="490" t="s">
        <v>235</v>
      </c>
      <c r="AE96" s="491"/>
      <c r="AF96" s="491"/>
      <c r="AG96" s="492"/>
      <c r="AH96" s="329"/>
      <c r="AI96" s="294" t="s">
        <v>238</v>
      </c>
      <c r="AJ96" s="493"/>
      <c r="AK96" s="493"/>
      <c r="AL96" s="552"/>
      <c r="AM96" s="553"/>
      <c r="AN96" s="545"/>
      <c r="AO96" s="546"/>
      <c r="AP96" s="286"/>
      <c r="AQ96" s="286"/>
      <c r="AR96" s="286"/>
    </row>
    <row r="97" spans="3:41" ht="21.95" customHeight="1">
      <c r="C97" s="230"/>
      <c r="D97" s="230"/>
      <c r="V97" s="506" t="s">
        <v>215</v>
      </c>
      <c r="W97" s="506"/>
      <c r="X97" s="506"/>
      <c r="Y97" s="506"/>
      <c r="Z97" s="295">
        <f>SUM(Z84:Z96)</f>
        <v>0</v>
      </c>
      <c r="AA97" s="294" t="s">
        <v>238</v>
      </c>
      <c r="AB97" s="507"/>
      <c r="AC97" s="507"/>
      <c r="AD97" s="556" t="s">
        <v>215</v>
      </c>
      <c r="AE97" s="557"/>
      <c r="AF97" s="557"/>
      <c r="AG97" s="558"/>
      <c r="AH97" s="295">
        <f>SUM(AH84:AI96)</f>
        <v>0</v>
      </c>
      <c r="AI97" s="294" t="s">
        <v>238</v>
      </c>
      <c r="AJ97" s="493"/>
      <c r="AK97" s="493"/>
      <c r="AL97" s="295">
        <f>SUM(AL84:AM95)</f>
        <v>0</v>
      </c>
      <c r="AM97" s="294" t="s">
        <v>238</v>
      </c>
      <c r="AN97" s="545"/>
      <c r="AO97" s="546"/>
    </row>
    <row r="98" spans="3:41" ht="21.95" customHeight="1">
      <c r="C98" s="230"/>
      <c r="D98" s="230"/>
      <c r="V98" s="229"/>
      <c r="W98" s="229"/>
    </row>
    <row r="99" spans="3:41" ht="21.95" customHeight="1">
      <c r="C99" s="230"/>
      <c r="D99" s="230"/>
    </row>
    <row r="100" spans="3:41" ht="21.95" customHeight="1">
      <c r="C100" s="230"/>
      <c r="D100" s="230"/>
    </row>
    <row r="101" spans="3:41" ht="21.95" customHeight="1">
      <c r="C101" s="230"/>
      <c r="D101" s="230"/>
    </row>
    <row r="102" spans="3:41" ht="21.95" customHeight="1">
      <c r="C102" s="230"/>
      <c r="D102" s="230"/>
    </row>
    <row r="103" spans="3:41" ht="21.95" customHeight="1">
      <c r="C103" s="230"/>
      <c r="D103" s="230"/>
    </row>
    <row r="104" spans="3:41" ht="21.95" customHeight="1">
      <c r="C104" s="230"/>
      <c r="D104" s="230"/>
    </row>
    <row r="105" spans="3:41" ht="21.95" customHeight="1">
      <c r="C105" s="230"/>
      <c r="D105" s="230"/>
    </row>
    <row r="106" spans="3:41" ht="21.95" customHeight="1">
      <c r="C106" s="230"/>
      <c r="D106" s="230"/>
    </row>
    <row r="107" spans="3:41" ht="21.95" customHeight="1">
      <c r="C107" s="230"/>
      <c r="D107" s="230"/>
    </row>
    <row r="108" spans="3:41" ht="21.95" customHeight="1">
      <c r="C108" s="230"/>
      <c r="D108" s="230"/>
    </row>
    <row r="109" spans="3:41" ht="21.95" customHeight="1">
      <c r="C109" s="230"/>
      <c r="D109" s="230"/>
    </row>
    <row r="110" spans="3:41" ht="21.95" customHeight="1">
      <c r="C110" s="230"/>
      <c r="D110" s="230"/>
    </row>
    <row r="111" spans="3:41" ht="21.95" customHeight="1">
      <c r="C111" s="230"/>
      <c r="D111" s="230"/>
    </row>
    <row r="112" spans="3:41" ht="21.95" customHeight="1">
      <c r="C112" s="230"/>
      <c r="D112" s="230"/>
    </row>
    <row r="113" spans="3:4" ht="21.95" customHeight="1">
      <c r="C113" s="230"/>
      <c r="D113" s="230"/>
    </row>
    <row r="114" spans="3:4" ht="21.95" customHeight="1">
      <c r="C114" s="230"/>
      <c r="D114" s="230"/>
    </row>
    <row r="115" spans="3:4" ht="21.95" customHeight="1">
      <c r="C115" s="230"/>
      <c r="D115" s="230"/>
    </row>
    <row r="116" spans="3:4" ht="21.95" customHeight="1">
      <c r="C116" s="230"/>
      <c r="D116" s="230"/>
    </row>
    <row r="117" spans="3:4" ht="21.95" customHeight="1">
      <c r="C117" s="230"/>
      <c r="D117" s="230"/>
    </row>
    <row r="118" spans="3:4" ht="21.95" customHeight="1">
      <c r="C118" s="230"/>
      <c r="D118" s="230"/>
    </row>
    <row r="119" spans="3:4" ht="21.95" customHeight="1">
      <c r="C119" s="230"/>
      <c r="D119" s="230"/>
    </row>
    <row r="120" spans="3:4" ht="21.95" customHeight="1">
      <c r="C120" s="230"/>
      <c r="D120" s="230"/>
    </row>
    <row r="121" spans="3:4" ht="21.95" customHeight="1">
      <c r="C121" s="230"/>
      <c r="D121" s="230"/>
    </row>
    <row r="122" spans="3:4" ht="21.95" customHeight="1">
      <c r="C122" s="230"/>
      <c r="D122" s="230"/>
    </row>
    <row r="123" spans="3:4" ht="21.95" customHeight="1">
      <c r="C123" s="230"/>
      <c r="D123" s="230"/>
    </row>
    <row r="124" spans="3:4" ht="21.95" customHeight="1">
      <c r="C124" s="230"/>
      <c r="D124" s="230"/>
    </row>
    <row r="125" spans="3:4" ht="21.95" customHeight="1">
      <c r="C125" s="230"/>
      <c r="D125" s="230"/>
    </row>
  </sheetData>
  <sheetProtection password="87FE" sheet="1" selectLockedCells="1"/>
  <mergeCells count="749">
    <mergeCell ref="AN97:AO97"/>
    <mergeCell ref="AB92:AC92"/>
    <mergeCell ref="AB93:AC93"/>
    <mergeCell ref="AB94:AC94"/>
    <mergeCell ref="AB95:AC95"/>
    <mergeCell ref="V82:AC82"/>
    <mergeCell ref="AD82:AK82"/>
    <mergeCell ref="AD84:AD95"/>
    <mergeCell ref="V97:Y97"/>
    <mergeCell ref="AB97:AC97"/>
    <mergeCell ref="AD97:AG97"/>
    <mergeCell ref="AJ97:AK97"/>
    <mergeCell ref="V84:V95"/>
    <mergeCell ref="W84:Y84"/>
    <mergeCell ref="W85:Y85"/>
    <mergeCell ref="W86:Y86"/>
    <mergeCell ref="W87:Y87"/>
    <mergeCell ref="W88:Y88"/>
    <mergeCell ref="W89:Y89"/>
    <mergeCell ref="W90:Y90"/>
    <mergeCell ref="W91:Y91"/>
    <mergeCell ref="W92:Y92"/>
    <mergeCell ref="W93:Y93"/>
    <mergeCell ref="W94:Y94"/>
    <mergeCell ref="W95:Y95"/>
    <mergeCell ref="AD63:AK63"/>
    <mergeCell ref="AL63:AO63"/>
    <mergeCell ref="V96:Y96"/>
    <mergeCell ref="AB96:AC96"/>
    <mergeCell ref="AD96:AG96"/>
    <mergeCell ref="AJ96:AK96"/>
    <mergeCell ref="V83:Y83"/>
    <mergeCell ref="Z83:AA83"/>
    <mergeCell ref="AB83:AC83"/>
    <mergeCell ref="AB84:AC84"/>
    <mergeCell ref="AD64:AG64"/>
    <mergeCell ref="AD65:AD76"/>
    <mergeCell ref="AL82:AO82"/>
    <mergeCell ref="AL96:AM96"/>
    <mergeCell ref="AN96:AO96"/>
    <mergeCell ref="V63:AC63"/>
    <mergeCell ref="AB65:AC65"/>
    <mergeCell ref="AB66:AC66"/>
    <mergeCell ref="AB67:AC67"/>
    <mergeCell ref="AB68:AC68"/>
    <mergeCell ref="AB69:AC69"/>
    <mergeCell ref="AB70:AC70"/>
    <mergeCell ref="W69:Y69"/>
    <mergeCell ref="W70:Y70"/>
    <mergeCell ref="AD77:AG77"/>
    <mergeCell ref="AJ77:AK77"/>
    <mergeCell ref="AL77:AM77"/>
    <mergeCell ref="W75:Y75"/>
    <mergeCell ref="W76:Y76"/>
    <mergeCell ref="W73:Y73"/>
    <mergeCell ref="W74:Y74"/>
    <mergeCell ref="AN73:AO73"/>
    <mergeCell ref="W71:Y71"/>
    <mergeCell ref="W72:Y72"/>
    <mergeCell ref="AN76:AO76"/>
    <mergeCell ref="Z64:AA64"/>
    <mergeCell ref="AB64:AC64"/>
    <mergeCell ref="AB71:AC71"/>
    <mergeCell ref="AB72:AC72"/>
    <mergeCell ref="AB73:AC73"/>
    <mergeCell ref="AB74:AC74"/>
    <mergeCell ref="AB75:AC75"/>
    <mergeCell ref="AB76:AC76"/>
    <mergeCell ref="AL44:AO44"/>
    <mergeCell ref="AN46:AO46"/>
    <mergeCell ref="AN47:AO47"/>
    <mergeCell ref="AN48:AO48"/>
    <mergeCell ref="AN49:AO49"/>
    <mergeCell ref="AN50:AO50"/>
    <mergeCell ref="AN51:AO51"/>
    <mergeCell ref="AN52:AO52"/>
    <mergeCell ref="AN53:AO53"/>
    <mergeCell ref="AN70:AO70"/>
    <mergeCell ref="AN67:AO67"/>
    <mergeCell ref="AN66:AO66"/>
    <mergeCell ref="AN59:AO59"/>
    <mergeCell ref="AJ59:AK59"/>
    <mergeCell ref="AD59:AG59"/>
    <mergeCell ref="AF76:AG76"/>
    <mergeCell ref="Q73:R73"/>
    <mergeCell ref="S73:T73"/>
    <mergeCell ref="C74:E74"/>
    <mergeCell ref="F74:I74"/>
    <mergeCell ref="J74:M74"/>
    <mergeCell ref="O74:P74"/>
    <mergeCell ref="Q74:R74"/>
    <mergeCell ref="S74:T74"/>
    <mergeCell ref="J71:M71"/>
    <mergeCell ref="O71:P71"/>
    <mergeCell ref="Q71:R71"/>
    <mergeCell ref="S71:T71"/>
    <mergeCell ref="C72:E72"/>
    <mergeCell ref="F72:I72"/>
    <mergeCell ref="J72:M72"/>
    <mergeCell ref="O72:P72"/>
    <mergeCell ref="Q72:R72"/>
    <mergeCell ref="S72:T72"/>
    <mergeCell ref="C71:E71"/>
    <mergeCell ref="F71:I71"/>
    <mergeCell ref="C73:E73"/>
    <mergeCell ref="F73:I73"/>
    <mergeCell ref="J73:M73"/>
    <mergeCell ref="O73:P73"/>
    <mergeCell ref="Q69:R69"/>
    <mergeCell ref="S69:T69"/>
    <mergeCell ref="C70:E70"/>
    <mergeCell ref="F70:I70"/>
    <mergeCell ref="J70:M70"/>
    <mergeCell ref="O70:P70"/>
    <mergeCell ref="Q70:R70"/>
    <mergeCell ref="S70:T70"/>
    <mergeCell ref="C67:E67"/>
    <mergeCell ref="F67:I67"/>
    <mergeCell ref="J67:M67"/>
    <mergeCell ref="Q67:R67"/>
    <mergeCell ref="S67:T67"/>
    <mergeCell ref="C68:E68"/>
    <mergeCell ref="F68:I68"/>
    <mergeCell ref="J68:M68"/>
    <mergeCell ref="Q68:R68"/>
    <mergeCell ref="S68:T68"/>
    <mergeCell ref="C69:E69"/>
    <mergeCell ref="F69:I69"/>
    <mergeCell ref="O68:P68"/>
    <mergeCell ref="J69:M69"/>
    <mergeCell ref="O69:P69"/>
    <mergeCell ref="O67:P67"/>
    <mergeCell ref="Q65:R65"/>
    <mergeCell ref="S65:T65"/>
    <mergeCell ref="C66:E66"/>
    <mergeCell ref="F66:I66"/>
    <mergeCell ref="J66:M66"/>
    <mergeCell ref="Q66:R66"/>
    <mergeCell ref="S66:T66"/>
    <mergeCell ref="C63:E63"/>
    <mergeCell ref="F63:I63"/>
    <mergeCell ref="J63:M63"/>
    <mergeCell ref="Q63:R63"/>
    <mergeCell ref="S63:T63"/>
    <mergeCell ref="C64:E64"/>
    <mergeCell ref="F64:I64"/>
    <mergeCell ref="J64:M64"/>
    <mergeCell ref="Q64:R64"/>
    <mergeCell ref="S64:T64"/>
    <mergeCell ref="C65:E65"/>
    <mergeCell ref="F65:I65"/>
    <mergeCell ref="J65:M65"/>
    <mergeCell ref="O66:P66"/>
    <mergeCell ref="O64:P64"/>
    <mergeCell ref="O65:P65"/>
    <mergeCell ref="O63:P63"/>
    <mergeCell ref="S61:T61"/>
    <mergeCell ref="C62:E62"/>
    <mergeCell ref="F62:I62"/>
    <mergeCell ref="J62:M62"/>
    <mergeCell ref="Q62:R62"/>
    <mergeCell ref="S62:T62"/>
    <mergeCell ref="C59:E59"/>
    <mergeCell ref="F59:I59"/>
    <mergeCell ref="J59:M59"/>
    <mergeCell ref="O59:P59"/>
    <mergeCell ref="Q59:R59"/>
    <mergeCell ref="S59:T59"/>
    <mergeCell ref="C60:E60"/>
    <mergeCell ref="F60:I60"/>
    <mergeCell ref="J60:M60"/>
    <mergeCell ref="O60:P60"/>
    <mergeCell ref="Q60:R60"/>
    <mergeCell ref="S60:T60"/>
    <mergeCell ref="C61:E61"/>
    <mergeCell ref="F61:I61"/>
    <mergeCell ref="J61:M61"/>
    <mergeCell ref="O61:P61"/>
    <mergeCell ref="O62:P62"/>
    <mergeCell ref="C58:E58"/>
    <mergeCell ref="F58:I58"/>
    <mergeCell ref="J58:M58"/>
    <mergeCell ref="O58:P58"/>
    <mergeCell ref="Q58:R58"/>
    <mergeCell ref="S58:T58"/>
    <mergeCell ref="J55:M55"/>
    <mergeCell ref="O55:P55"/>
    <mergeCell ref="Q55:R55"/>
    <mergeCell ref="S55:T55"/>
    <mergeCell ref="C56:E56"/>
    <mergeCell ref="F56:I56"/>
    <mergeCell ref="J56:M56"/>
    <mergeCell ref="O56:P56"/>
    <mergeCell ref="Q56:R56"/>
    <mergeCell ref="S56:T56"/>
    <mergeCell ref="C55:E55"/>
    <mergeCell ref="F55:I55"/>
    <mergeCell ref="C57:E57"/>
    <mergeCell ref="F57:I57"/>
    <mergeCell ref="J57:M57"/>
    <mergeCell ref="O57:P57"/>
    <mergeCell ref="C54:E54"/>
    <mergeCell ref="F54:I54"/>
    <mergeCell ref="J54:M54"/>
    <mergeCell ref="O54:P54"/>
    <mergeCell ref="Q54:R54"/>
    <mergeCell ref="S54:T54"/>
    <mergeCell ref="C51:E51"/>
    <mergeCell ref="F51:I51"/>
    <mergeCell ref="J51:M51"/>
    <mergeCell ref="O51:P51"/>
    <mergeCell ref="Q51:R51"/>
    <mergeCell ref="S51:T51"/>
    <mergeCell ref="C52:E52"/>
    <mergeCell ref="F52:I52"/>
    <mergeCell ref="J52:M52"/>
    <mergeCell ref="O52:P52"/>
    <mergeCell ref="Q52:R52"/>
    <mergeCell ref="S52:T52"/>
    <mergeCell ref="C53:E53"/>
    <mergeCell ref="F53:I53"/>
    <mergeCell ref="J53:M53"/>
    <mergeCell ref="O53:P53"/>
    <mergeCell ref="O45:P45"/>
    <mergeCell ref="S43:T43"/>
    <mergeCell ref="F49:I49"/>
    <mergeCell ref="J49:M49"/>
    <mergeCell ref="O49:P49"/>
    <mergeCell ref="Q49:R49"/>
    <mergeCell ref="S49:T49"/>
    <mergeCell ref="C50:E50"/>
    <mergeCell ref="F50:I50"/>
    <mergeCell ref="J50:M50"/>
    <mergeCell ref="O50:P50"/>
    <mergeCell ref="Q50:R50"/>
    <mergeCell ref="S50:T50"/>
    <mergeCell ref="C49:E49"/>
    <mergeCell ref="C47:E47"/>
    <mergeCell ref="F47:I47"/>
    <mergeCell ref="J47:M47"/>
    <mergeCell ref="O47:P47"/>
    <mergeCell ref="Q47:R47"/>
    <mergeCell ref="S47:T47"/>
    <mergeCell ref="C48:E48"/>
    <mergeCell ref="F48:I48"/>
    <mergeCell ref="J48:M48"/>
    <mergeCell ref="O48:P48"/>
    <mergeCell ref="Q48:R48"/>
    <mergeCell ref="S48:T48"/>
    <mergeCell ref="AJ92:AK92"/>
    <mergeCell ref="AJ93:AK93"/>
    <mergeCell ref="AJ94:AK94"/>
    <mergeCell ref="AJ76:AK76"/>
    <mergeCell ref="AE83:AG83"/>
    <mergeCell ref="AJ83:AK83"/>
    <mergeCell ref="AL83:AM83"/>
    <mergeCell ref="AH83:AI83"/>
    <mergeCell ref="AL64:AM64"/>
    <mergeCell ref="AH64:AI64"/>
    <mergeCell ref="AJ75:AK75"/>
    <mergeCell ref="AF74:AG74"/>
    <mergeCell ref="V65:V76"/>
    <mergeCell ref="W65:Y65"/>
    <mergeCell ref="W66:Y66"/>
    <mergeCell ref="W67:Y67"/>
    <mergeCell ref="W68:Y68"/>
    <mergeCell ref="Q53:R53"/>
    <mergeCell ref="S53:T53"/>
    <mergeCell ref="Q57:R57"/>
    <mergeCell ref="S57:T57"/>
    <mergeCell ref="Q61:R61"/>
    <mergeCell ref="V59:Y59"/>
    <mergeCell ref="AB59:AC59"/>
    <mergeCell ref="AJ64:AK64"/>
    <mergeCell ref="AE51:AG51"/>
    <mergeCell ref="AF52:AG52"/>
    <mergeCell ref="AF53:AG53"/>
    <mergeCell ref="AF54:AG54"/>
    <mergeCell ref="AF55:AG55"/>
    <mergeCell ref="AF56:AG56"/>
    <mergeCell ref="AF57:AG57"/>
    <mergeCell ref="W55:Y55"/>
    <mergeCell ref="AB55:AC55"/>
    <mergeCell ref="AJ55:AK55"/>
    <mergeCell ref="AJ56:AK56"/>
    <mergeCell ref="W61:Y61"/>
    <mergeCell ref="Z61:AB62"/>
    <mergeCell ref="V64:Y64"/>
    <mergeCell ref="AD46:AD57"/>
    <mergeCell ref="AD58:AG58"/>
    <mergeCell ref="AE46:AG46"/>
    <mergeCell ref="AE47:AG47"/>
    <mergeCell ref="AE48:AG48"/>
    <mergeCell ref="V62:W62"/>
    <mergeCell ref="X62:Y62"/>
    <mergeCell ref="AE29:AG29"/>
    <mergeCell ref="W23:Y23"/>
    <mergeCell ref="V24:W24"/>
    <mergeCell ref="X24:Y24"/>
    <mergeCell ref="W35:Y35"/>
    <mergeCell ref="AF35:AG35"/>
    <mergeCell ref="AB35:AC35"/>
    <mergeCell ref="AB8:AC8"/>
    <mergeCell ref="AB14:AC14"/>
    <mergeCell ref="AB15:AC15"/>
    <mergeCell ref="AB30:AC30"/>
    <mergeCell ref="AE30:AG30"/>
    <mergeCell ref="AD26:AG26"/>
    <mergeCell ref="AD21:AG21"/>
    <mergeCell ref="AB27:AC27"/>
    <mergeCell ref="AE27:AG27"/>
    <mergeCell ref="AB28:AC28"/>
    <mergeCell ref="AE28:AG28"/>
    <mergeCell ref="AE9:AG9"/>
    <mergeCell ref="AE12:AG12"/>
    <mergeCell ref="AE10:AG10"/>
    <mergeCell ref="AE11:AG11"/>
    <mergeCell ref="V25:AC25"/>
    <mergeCell ref="AD25:AK25"/>
    <mergeCell ref="D26:F26"/>
    <mergeCell ref="J39:M39"/>
    <mergeCell ref="J40:M40"/>
    <mergeCell ref="L28:N28"/>
    <mergeCell ref="L24:N24"/>
    <mergeCell ref="L25:N25"/>
    <mergeCell ref="L26:N26"/>
    <mergeCell ref="C41:E41"/>
    <mergeCell ref="F41:I41"/>
    <mergeCell ref="J41:M41"/>
    <mergeCell ref="C39:E39"/>
    <mergeCell ref="F39:I39"/>
    <mergeCell ref="C40:E40"/>
    <mergeCell ref="F40:I40"/>
    <mergeCell ref="D33:F33"/>
    <mergeCell ref="D32:F32"/>
    <mergeCell ref="C24:C26"/>
    <mergeCell ref="B1:G1"/>
    <mergeCell ref="C11:D11"/>
    <mergeCell ref="H11:L11"/>
    <mergeCell ref="N11:R11"/>
    <mergeCell ref="C30:F31"/>
    <mergeCell ref="G30:H31"/>
    <mergeCell ref="I30:J31"/>
    <mergeCell ref="L14:M14"/>
    <mergeCell ref="N14:O14"/>
    <mergeCell ref="L16:N16"/>
    <mergeCell ref="L17:N17"/>
    <mergeCell ref="O16:P16"/>
    <mergeCell ref="C4:C5"/>
    <mergeCell ref="D4:E4"/>
    <mergeCell ref="D5:E5"/>
    <mergeCell ref="L18:N18"/>
    <mergeCell ref="L27:N27"/>
    <mergeCell ref="F4:L4"/>
    <mergeCell ref="F5:L5"/>
    <mergeCell ref="D7:L7"/>
    <mergeCell ref="L21:N21"/>
    <mergeCell ref="L22:N22"/>
    <mergeCell ref="D24:F24"/>
    <mergeCell ref="D25:F25"/>
    <mergeCell ref="AN94:AO94"/>
    <mergeCell ref="AP94:AQ94"/>
    <mergeCell ref="AF95:AG95"/>
    <mergeCell ref="AN95:AO95"/>
    <mergeCell ref="AP95:AQ95"/>
    <mergeCell ref="AF94:AG94"/>
    <mergeCell ref="AJ95:AK95"/>
    <mergeCell ref="AN92:AO92"/>
    <mergeCell ref="AP92:AQ92"/>
    <mergeCell ref="AF93:AG93"/>
    <mergeCell ref="AN93:AO93"/>
    <mergeCell ref="AP93:AQ93"/>
    <mergeCell ref="AF92:AG92"/>
    <mergeCell ref="AP86:AQ86"/>
    <mergeCell ref="AN87:AO87"/>
    <mergeCell ref="AP87:AQ87"/>
    <mergeCell ref="AE87:AG87"/>
    <mergeCell ref="AJ87:AK87"/>
    <mergeCell ref="AB86:AC86"/>
    <mergeCell ref="AB87:AC87"/>
    <mergeCell ref="AN85:AO85"/>
    <mergeCell ref="AP85:AQ85"/>
    <mergeCell ref="AB85:AC85"/>
    <mergeCell ref="AE85:AG85"/>
    <mergeCell ref="AJ85:AK85"/>
    <mergeCell ref="AE86:AG86"/>
    <mergeCell ref="AJ86:AK86"/>
    <mergeCell ref="AN86:AO86"/>
    <mergeCell ref="AJ88:AK88"/>
    <mergeCell ref="AE89:AG89"/>
    <mergeCell ref="AJ89:AK89"/>
    <mergeCell ref="AB88:AC88"/>
    <mergeCell ref="AB89:AC89"/>
    <mergeCell ref="AP90:AQ90"/>
    <mergeCell ref="AF91:AG91"/>
    <mergeCell ref="AN91:AO91"/>
    <mergeCell ref="AP91:AQ91"/>
    <mergeCell ref="AF90:AG90"/>
    <mergeCell ref="AJ90:AK90"/>
    <mergeCell ref="AJ91:AK91"/>
    <mergeCell ref="AN90:AO90"/>
    <mergeCell ref="AB90:AC90"/>
    <mergeCell ref="AB91:AC91"/>
    <mergeCell ref="AN88:AO88"/>
    <mergeCell ref="AP88:AQ88"/>
    <mergeCell ref="AN89:AO89"/>
    <mergeCell ref="AP89:AQ89"/>
    <mergeCell ref="AE88:AG88"/>
    <mergeCell ref="AP76:AQ76"/>
    <mergeCell ref="AF75:AG75"/>
    <mergeCell ref="AJ84:AK84"/>
    <mergeCell ref="AE84:AG84"/>
    <mergeCell ref="AN77:AO77"/>
    <mergeCell ref="V78:Y78"/>
    <mergeCell ref="AB78:AC78"/>
    <mergeCell ref="AD78:AG78"/>
    <mergeCell ref="AJ78:AK78"/>
    <mergeCell ref="AN78:AO78"/>
    <mergeCell ref="V77:Y77"/>
    <mergeCell ref="AB77:AC77"/>
    <mergeCell ref="AN83:AO83"/>
    <mergeCell ref="AP83:AQ83"/>
    <mergeCell ref="AN84:AO84"/>
    <mergeCell ref="AP84:AQ84"/>
    <mergeCell ref="W80:Y80"/>
    <mergeCell ref="Z80:AB81"/>
    <mergeCell ref="V81:W81"/>
    <mergeCell ref="X81:Y81"/>
    <mergeCell ref="AN75:AO75"/>
    <mergeCell ref="AP75:AQ75"/>
    <mergeCell ref="AP70:AQ70"/>
    <mergeCell ref="AE69:AG69"/>
    <mergeCell ref="AJ69:AK69"/>
    <mergeCell ref="AE70:AG70"/>
    <mergeCell ref="AJ70:AK70"/>
    <mergeCell ref="AP73:AQ73"/>
    <mergeCell ref="AN74:AO74"/>
    <mergeCell ref="AP74:AQ74"/>
    <mergeCell ref="AF73:AG73"/>
    <mergeCell ref="AJ73:AK73"/>
    <mergeCell ref="AJ74:AK74"/>
    <mergeCell ref="AN71:AO71"/>
    <mergeCell ref="AP71:AQ71"/>
    <mergeCell ref="AF72:AG72"/>
    <mergeCell ref="AN72:AO72"/>
    <mergeCell ref="AP72:AQ72"/>
    <mergeCell ref="AF71:AG71"/>
    <mergeCell ref="AJ71:AK71"/>
    <mergeCell ref="AJ72:AK72"/>
    <mergeCell ref="AP67:AQ67"/>
    <mergeCell ref="AN68:AO68"/>
    <mergeCell ref="AP68:AQ68"/>
    <mergeCell ref="AE67:AG67"/>
    <mergeCell ref="AJ67:AK67"/>
    <mergeCell ref="AE68:AG68"/>
    <mergeCell ref="AJ68:AK68"/>
    <mergeCell ref="AN69:AO69"/>
    <mergeCell ref="AP69:AQ69"/>
    <mergeCell ref="AP66:AQ66"/>
    <mergeCell ref="AE65:AG65"/>
    <mergeCell ref="AJ65:AK65"/>
    <mergeCell ref="AE66:AG66"/>
    <mergeCell ref="AJ66:AK66"/>
    <mergeCell ref="AN64:AO64"/>
    <mergeCell ref="AP64:AQ64"/>
    <mergeCell ref="AN65:AO65"/>
    <mergeCell ref="AP65:AQ65"/>
    <mergeCell ref="AQ56:AR56"/>
    <mergeCell ref="W57:Y57"/>
    <mergeCell ref="AB57:AC57"/>
    <mergeCell ref="AQ57:AR57"/>
    <mergeCell ref="W56:Y56"/>
    <mergeCell ref="AB56:AC56"/>
    <mergeCell ref="AL58:AM58"/>
    <mergeCell ref="AN56:AO56"/>
    <mergeCell ref="AN57:AO57"/>
    <mergeCell ref="AN58:AO58"/>
    <mergeCell ref="AJ57:AK57"/>
    <mergeCell ref="AJ58:AK58"/>
    <mergeCell ref="V58:Y58"/>
    <mergeCell ref="AB58:AC58"/>
    <mergeCell ref="AQ54:AR54"/>
    <mergeCell ref="AQ55:AR55"/>
    <mergeCell ref="W54:Y54"/>
    <mergeCell ref="AB54:AC54"/>
    <mergeCell ref="AQ52:AR52"/>
    <mergeCell ref="W53:Y53"/>
    <mergeCell ref="AB53:AC53"/>
    <mergeCell ref="AQ53:AR53"/>
    <mergeCell ref="W52:Y52"/>
    <mergeCell ref="AB52:AC52"/>
    <mergeCell ref="AJ54:AK54"/>
    <mergeCell ref="AJ53:AK53"/>
    <mergeCell ref="AN54:AO54"/>
    <mergeCell ref="AN55:AO55"/>
    <mergeCell ref="AJ52:AK52"/>
    <mergeCell ref="AQ48:AR48"/>
    <mergeCell ref="W49:Y49"/>
    <mergeCell ref="AB49:AC49"/>
    <mergeCell ref="AQ49:AR49"/>
    <mergeCell ref="W48:Y48"/>
    <mergeCell ref="AB48:AC48"/>
    <mergeCell ref="AQ50:AR50"/>
    <mergeCell ref="W51:Y51"/>
    <mergeCell ref="AB51:AC51"/>
    <mergeCell ref="AQ51:AR51"/>
    <mergeCell ref="W50:Y50"/>
    <mergeCell ref="AB50:AC50"/>
    <mergeCell ref="AJ48:AK48"/>
    <mergeCell ref="AJ49:AK49"/>
    <mergeCell ref="AJ50:AK50"/>
    <mergeCell ref="AJ51:AK51"/>
    <mergeCell ref="AE49:AG49"/>
    <mergeCell ref="AE50:AG50"/>
    <mergeCell ref="AQ47:AR47"/>
    <mergeCell ref="W46:Y46"/>
    <mergeCell ref="AB46:AC46"/>
    <mergeCell ref="AB47:AC47"/>
    <mergeCell ref="AN36:AO36"/>
    <mergeCell ref="AB36:AC36"/>
    <mergeCell ref="AJ36:AK36"/>
    <mergeCell ref="AP45:AQ45"/>
    <mergeCell ref="AQ46:AR46"/>
    <mergeCell ref="W42:Y42"/>
    <mergeCell ref="Z42:AB43"/>
    <mergeCell ref="W47:Y47"/>
    <mergeCell ref="AJ45:AK45"/>
    <mergeCell ref="AL45:AM45"/>
    <mergeCell ref="AN39:AO39"/>
    <mergeCell ref="AN40:AO40"/>
    <mergeCell ref="AJ40:AK40"/>
    <mergeCell ref="AH45:AI45"/>
    <mergeCell ref="AJ46:AK46"/>
    <mergeCell ref="AJ47:AK47"/>
    <mergeCell ref="AD44:AK44"/>
    <mergeCell ref="V45:Y45"/>
    <mergeCell ref="Z45:AA45"/>
    <mergeCell ref="AB45:AC45"/>
    <mergeCell ref="Q45:R45"/>
    <mergeCell ref="S45:T45"/>
    <mergeCell ref="AN31:AO31"/>
    <mergeCell ref="W32:Y32"/>
    <mergeCell ref="W37:Y37"/>
    <mergeCell ref="AF37:AG37"/>
    <mergeCell ref="AN32:AO32"/>
    <mergeCell ref="AN33:AO33"/>
    <mergeCell ref="W34:Y34"/>
    <mergeCell ref="AF34:AG34"/>
    <mergeCell ref="AN34:AO34"/>
    <mergeCell ref="W33:Y33"/>
    <mergeCell ref="AN45:AO45"/>
    <mergeCell ref="AN35:AO35"/>
    <mergeCell ref="W36:Y36"/>
    <mergeCell ref="AN37:AO37"/>
    <mergeCell ref="AF38:AG38"/>
    <mergeCell ref="AN38:AO38"/>
    <mergeCell ref="AJ37:AK37"/>
    <mergeCell ref="AB38:AC38"/>
    <mergeCell ref="AJ38:AK38"/>
    <mergeCell ref="AJ35:AK35"/>
    <mergeCell ref="V44:AC44"/>
    <mergeCell ref="AD45:AG45"/>
    <mergeCell ref="AL39:AM39"/>
    <mergeCell ref="AB37:AC37"/>
    <mergeCell ref="AN29:AO29"/>
    <mergeCell ref="W30:Y30"/>
    <mergeCell ref="AF33:AG33"/>
    <mergeCell ref="AB33:AC33"/>
    <mergeCell ref="AJ33:AK33"/>
    <mergeCell ref="AB34:AC34"/>
    <mergeCell ref="AJ34:AK34"/>
    <mergeCell ref="AN30:AO30"/>
    <mergeCell ref="W29:Y29"/>
    <mergeCell ref="AJ29:AK29"/>
    <mergeCell ref="AJ30:AK30"/>
    <mergeCell ref="W38:Y38"/>
    <mergeCell ref="W31:Y31"/>
    <mergeCell ref="AB31:AC31"/>
    <mergeCell ref="AE31:AG31"/>
    <mergeCell ref="AJ31:AK31"/>
    <mergeCell ref="AB32:AC32"/>
    <mergeCell ref="AE32:AG32"/>
    <mergeCell ref="AJ32:AK32"/>
    <mergeCell ref="AD27:AD38"/>
    <mergeCell ref="AF36:AG36"/>
    <mergeCell ref="AB29:AC29"/>
    <mergeCell ref="AJ39:AK39"/>
    <mergeCell ref="C42:E42"/>
    <mergeCell ref="F42:I42"/>
    <mergeCell ref="C43:E43"/>
    <mergeCell ref="F43:I43"/>
    <mergeCell ref="J43:M43"/>
    <mergeCell ref="J42:M42"/>
    <mergeCell ref="AB40:AC40"/>
    <mergeCell ref="AD40:AG40"/>
    <mergeCell ref="Q40:R40"/>
    <mergeCell ref="O42:P42"/>
    <mergeCell ref="Q42:R42"/>
    <mergeCell ref="S42:T42"/>
    <mergeCell ref="O41:P41"/>
    <mergeCell ref="S39:T39"/>
    <mergeCell ref="Q39:R39"/>
    <mergeCell ref="O39:P39"/>
    <mergeCell ref="S40:T40"/>
    <mergeCell ref="O40:P40"/>
    <mergeCell ref="Q41:R41"/>
    <mergeCell ref="S41:T41"/>
    <mergeCell ref="J44:M44"/>
    <mergeCell ref="AN9:AO9"/>
    <mergeCell ref="AN10:AO10"/>
    <mergeCell ref="AN11:AO11"/>
    <mergeCell ref="AN12:AO12"/>
    <mergeCell ref="AJ10:AK10"/>
    <mergeCell ref="AJ12:AK12"/>
    <mergeCell ref="AJ19:AK19"/>
    <mergeCell ref="AJ16:AK16"/>
    <mergeCell ref="AF14:AG14"/>
    <mergeCell ref="AN13:AO13"/>
    <mergeCell ref="AN14:AO14"/>
    <mergeCell ref="AN19:AO19"/>
    <mergeCell ref="AN17:AO17"/>
    <mergeCell ref="AN18:AO18"/>
    <mergeCell ref="AN15:AO15"/>
    <mergeCell ref="AN16:AO16"/>
    <mergeCell ref="AE13:AG13"/>
    <mergeCell ref="AJ13:AK13"/>
    <mergeCell ref="AJ18:AK18"/>
    <mergeCell ref="V43:W43"/>
    <mergeCell ref="X43:Y43"/>
    <mergeCell ref="AB39:AC39"/>
    <mergeCell ref="AD39:AG39"/>
    <mergeCell ref="C46:E46"/>
    <mergeCell ref="F46:I46"/>
    <mergeCell ref="J46:M46"/>
    <mergeCell ref="O46:P46"/>
    <mergeCell ref="Q46:R46"/>
    <mergeCell ref="S46:T46"/>
    <mergeCell ref="W28:Y28"/>
    <mergeCell ref="D34:F34"/>
    <mergeCell ref="D35:F35"/>
    <mergeCell ref="D36:F36"/>
    <mergeCell ref="C45:E45"/>
    <mergeCell ref="F45:I45"/>
    <mergeCell ref="J45:M45"/>
    <mergeCell ref="O44:P44"/>
    <mergeCell ref="Q44:R44"/>
    <mergeCell ref="S44:T44"/>
    <mergeCell ref="V39:Y39"/>
    <mergeCell ref="V46:V57"/>
    <mergeCell ref="V40:Y40"/>
    <mergeCell ref="V27:V38"/>
    <mergeCell ref="C44:E44"/>
    <mergeCell ref="O43:P43"/>
    <mergeCell ref="Q43:R43"/>
    <mergeCell ref="F44:I44"/>
    <mergeCell ref="W4:Y4"/>
    <mergeCell ref="V5:W5"/>
    <mergeCell ref="X5:Y5"/>
    <mergeCell ref="Z7:AA7"/>
    <mergeCell ref="AB7:AC7"/>
    <mergeCell ref="Z4:AB5"/>
    <mergeCell ref="AB10:AC10"/>
    <mergeCell ref="AB11:AC11"/>
    <mergeCell ref="AB9:AC9"/>
    <mergeCell ref="V7:Y7"/>
    <mergeCell ref="W8:Y8"/>
    <mergeCell ref="W9:Y9"/>
    <mergeCell ref="W10:Y10"/>
    <mergeCell ref="C21:C23"/>
    <mergeCell ref="D18:F18"/>
    <mergeCell ref="D19:F19"/>
    <mergeCell ref="D20:F20"/>
    <mergeCell ref="D21:F21"/>
    <mergeCell ref="D22:F22"/>
    <mergeCell ref="D23:F23"/>
    <mergeCell ref="AJ14:AK14"/>
    <mergeCell ref="AJ15:AK15"/>
    <mergeCell ref="AD8:AD19"/>
    <mergeCell ref="AB12:AC12"/>
    <mergeCell ref="AB18:AC18"/>
    <mergeCell ref="AB19:AC19"/>
    <mergeCell ref="AB16:AC16"/>
    <mergeCell ref="H9:I9"/>
    <mergeCell ref="AF15:AG15"/>
    <mergeCell ref="AF16:AG16"/>
    <mergeCell ref="AF17:AG17"/>
    <mergeCell ref="AF18:AG18"/>
    <mergeCell ref="AF19:AG19"/>
    <mergeCell ref="L23:N23"/>
    <mergeCell ref="AE8:AG8"/>
    <mergeCell ref="AJ8:AK8"/>
    <mergeCell ref="AJ9:AK9"/>
    <mergeCell ref="L19:N19"/>
    <mergeCell ref="L20:N20"/>
    <mergeCell ref="Q16:R16"/>
    <mergeCell ref="D9:E9"/>
    <mergeCell ref="G17:H17"/>
    <mergeCell ref="I17:J17"/>
    <mergeCell ref="C14:E14"/>
    <mergeCell ref="F14:G14"/>
    <mergeCell ref="C18:C20"/>
    <mergeCell ref="AD20:AG20"/>
    <mergeCell ref="AB20:AC20"/>
    <mergeCell ref="V6:AC6"/>
    <mergeCell ref="V8:V19"/>
    <mergeCell ref="AN20:AO20"/>
    <mergeCell ref="AD7:AG7"/>
    <mergeCell ref="S16:T16"/>
    <mergeCell ref="AB13:AC13"/>
    <mergeCell ref="AB17:AC17"/>
    <mergeCell ref="AH7:AI7"/>
    <mergeCell ref="AJ7:AK7"/>
    <mergeCell ref="AJ11:AK11"/>
    <mergeCell ref="AL7:AM7"/>
    <mergeCell ref="AN7:AO7"/>
    <mergeCell ref="AN8:AO8"/>
    <mergeCell ref="AJ17:AK17"/>
    <mergeCell ref="AJ20:AK20"/>
    <mergeCell ref="AL20:AM20"/>
    <mergeCell ref="W11:Y11"/>
    <mergeCell ref="W12:Y12"/>
    <mergeCell ref="W13:Y13"/>
    <mergeCell ref="W14:Y14"/>
    <mergeCell ref="W15:Y15"/>
    <mergeCell ref="W16:Y16"/>
    <mergeCell ref="W17:Y17"/>
    <mergeCell ref="W18:Y18"/>
    <mergeCell ref="W19:Y19"/>
    <mergeCell ref="AL6:AO6"/>
    <mergeCell ref="AJ21:AK21"/>
    <mergeCell ref="AN28:AO28"/>
    <mergeCell ref="W27:Y27"/>
    <mergeCell ref="AL26:AM26"/>
    <mergeCell ref="AN26:AO26"/>
    <mergeCell ref="AN27:AO27"/>
    <mergeCell ref="Z23:AB24"/>
    <mergeCell ref="AL25:AO25"/>
    <mergeCell ref="V26:Y26"/>
    <mergeCell ref="AN21:AO21"/>
    <mergeCell ref="Z26:AA26"/>
    <mergeCell ref="AB26:AC26"/>
    <mergeCell ref="V21:Y21"/>
    <mergeCell ref="AB21:AC21"/>
    <mergeCell ref="AH26:AI26"/>
    <mergeCell ref="AJ26:AK26"/>
    <mergeCell ref="AJ27:AK27"/>
    <mergeCell ref="AJ28:AK28"/>
    <mergeCell ref="AD6:AK6"/>
    <mergeCell ref="V20:Y20"/>
  </mergeCells>
  <phoneticPr fontId="1"/>
  <conditionalFormatting sqref="G11:R11">
    <cfRule type="expression" dxfId="116" priority="178">
      <formula>$E$11="無"</formula>
    </cfRule>
  </conditionalFormatting>
  <conditionalFormatting sqref="AL21 AN21:AO21 AL8:AO20">
    <cfRule type="expression" dxfId="115" priority="10">
      <formula>$AC$5="■"</formula>
    </cfRule>
  </conditionalFormatting>
  <conditionalFormatting sqref="AM21">
    <cfRule type="expression" dxfId="114" priority="93">
      <formula>$AC$5="■"</formula>
    </cfRule>
  </conditionalFormatting>
  <conditionalFormatting sqref="AL27:AO40">
    <cfRule type="expression" dxfId="113" priority="9">
      <formula>$AC$24="■"</formula>
    </cfRule>
  </conditionalFormatting>
  <conditionalFormatting sqref="AL46:AO59">
    <cfRule type="expression" dxfId="112" priority="8">
      <formula>$AC$43="■"</formula>
    </cfRule>
  </conditionalFormatting>
  <conditionalFormatting sqref="AL65:AO78">
    <cfRule type="expression" dxfId="111" priority="7">
      <formula>$AC$62="■"</formula>
    </cfRule>
  </conditionalFormatting>
  <conditionalFormatting sqref="AL84:AO97">
    <cfRule type="expression" dxfId="110" priority="6">
      <formula>$AC$81="■"</formula>
    </cfRule>
  </conditionalFormatting>
  <conditionalFormatting sqref="Q40:T74 F40:O40 F41:N74">
    <cfRule type="expression" dxfId="109" priority="87">
      <formula>AND($C40&lt;&gt;"",F40="")</formula>
    </cfRule>
  </conditionalFormatting>
  <conditionalFormatting sqref="AC4:AC5">
    <cfRule type="expression" dxfId="108" priority="85">
      <formula>AND($AC$4="■",$AC$5="■")</formula>
    </cfRule>
    <cfRule type="expression" dxfId="107" priority="86">
      <formula>AND($AC$4="□",$AC$5="□")</formula>
    </cfRule>
  </conditionalFormatting>
  <conditionalFormatting sqref="AC23:AC24">
    <cfRule type="expression" dxfId="106" priority="80">
      <formula>AND($AC$23="■",$AC$24="■")</formula>
    </cfRule>
    <cfRule type="expression" dxfId="105" priority="81">
      <formula>AND($AC$23="□",$AC$24="□")</formula>
    </cfRule>
  </conditionalFormatting>
  <conditionalFormatting sqref="AC42:AC43">
    <cfRule type="expression" dxfId="104" priority="78">
      <formula>AND($AC$42="■",$AC$43="■")</formula>
    </cfRule>
    <cfRule type="expression" dxfId="103" priority="79">
      <formula>AND($AC$42="□",$AC$43="□")</formula>
    </cfRule>
  </conditionalFormatting>
  <conditionalFormatting sqref="AC61:AC62">
    <cfRule type="expression" dxfId="102" priority="76">
      <formula>AND($AC$61="■",$AC$62="■")</formula>
    </cfRule>
    <cfRule type="expression" dxfId="101" priority="77">
      <formula>AND($AC$61="□",$AC$62="□")</formula>
    </cfRule>
  </conditionalFormatting>
  <conditionalFormatting sqref="AC80:AC81">
    <cfRule type="expression" dxfId="100" priority="74">
      <formula>AND($AC$80="■",$AC$81="■")</formula>
    </cfRule>
    <cfRule type="expression" dxfId="99" priority="75">
      <formula>AND($AC$80="□",$AC$81="□")</formula>
    </cfRule>
  </conditionalFormatting>
  <conditionalFormatting sqref="F4:L5 D7 D9 H9 F14 N14 G18:G23 I18:I23 Z20 AH20 Z39 AH39 Z58 AH58 Z77 AH77 Z96 AH96">
    <cfRule type="expression" dxfId="98" priority="73">
      <formula>D4=""</formula>
    </cfRule>
  </conditionalFormatting>
  <conditionalFormatting sqref="H11:L11">
    <cfRule type="expression" dxfId="97" priority="72">
      <formula>AND($E$11="有",$H$11="")</formula>
    </cfRule>
  </conditionalFormatting>
  <conditionalFormatting sqref="N11:R11">
    <cfRule type="expression" dxfId="96" priority="71">
      <formula>AND($E$11="有",$N$11="")</formula>
    </cfRule>
  </conditionalFormatting>
  <conditionalFormatting sqref="G32:G36 I32:I36">
    <cfRule type="expression" dxfId="95" priority="69">
      <formula>AND($D32&lt;&gt;"",G32="")</formula>
    </cfRule>
  </conditionalFormatting>
  <conditionalFormatting sqref="AB8:AC19">
    <cfRule type="expression" dxfId="94" priority="68">
      <formula>AND(W8&lt;&gt;"",AB8="")</formula>
    </cfRule>
  </conditionalFormatting>
  <conditionalFormatting sqref="AB27:AC38">
    <cfRule type="expression" dxfId="93" priority="66">
      <formula>AND(W27&lt;&gt;"",AB27="")</formula>
    </cfRule>
  </conditionalFormatting>
  <conditionalFormatting sqref="AB46:AC57">
    <cfRule type="expression" dxfId="92" priority="64">
      <formula>AND(W46&lt;&gt;"",AB46="")</formula>
    </cfRule>
  </conditionalFormatting>
  <conditionalFormatting sqref="AB65:AC76">
    <cfRule type="expression" dxfId="91" priority="61">
      <formula>AND(W65&lt;&gt;"",AB65="")</formula>
    </cfRule>
  </conditionalFormatting>
  <conditionalFormatting sqref="AB84:AC95">
    <cfRule type="expression" dxfId="90" priority="59">
      <formula>AND(W84&lt;&gt;"",AB84="")</formula>
    </cfRule>
  </conditionalFormatting>
  <conditionalFormatting sqref="Z8:Z19">
    <cfRule type="expression" dxfId="89" priority="58">
      <formula>AND(W8&lt;&gt;"",Z8="")</formula>
    </cfRule>
  </conditionalFormatting>
  <conditionalFormatting sqref="Z27:Z38">
    <cfRule type="expression" dxfId="88" priority="57">
      <formula>AND(W27&lt;&gt;"",Z27="")</formula>
    </cfRule>
  </conditionalFormatting>
  <conditionalFormatting sqref="Z46:Z57">
    <cfRule type="expression" dxfId="87" priority="56">
      <formula>AND(W46&lt;&gt;"",Z46="")</formula>
    </cfRule>
  </conditionalFormatting>
  <conditionalFormatting sqref="Z65:Z76">
    <cfRule type="expression" dxfId="86" priority="54">
      <formula>AND(W65&lt;&gt;"",Z65="")</formula>
    </cfRule>
  </conditionalFormatting>
  <conditionalFormatting sqref="V23:AO40 V42:AO59 V61:AO78 V80:AO97">
    <cfRule type="expression" dxfId="85" priority="2">
      <formula>$D$33=""</formula>
    </cfRule>
  </conditionalFormatting>
  <conditionalFormatting sqref="V42:AO59 V61:AO78 V80:AO97">
    <cfRule type="expression" dxfId="84" priority="3">
      <formula>$D$34=""</formula>
    </cfRule>
  </conditionalFormatting>
  <conditionalFormatting sqref="V61:AO78 V80:AO97">
    <cfRule type="expression" dxfId="83" priority="4">
      <formula>$D$35=""</formula>
    </cfRule>
  </conditionalFormatting>
  <conditionalFormatting sqref="V80:AO97">
    <cfRule type="expression" dxfId="82" priority="5">
      <formula>$D$36=""</formula>
    </cfRule>
  </conditionalFormatting>
  <conditionalFormatting sqref="V23:AO40 V42:AO59 V61:AO78 V80:AO97 V4:AO21">
    <cfRule type="expression" dxfId="81" priority="1">
      <formula>$D$32=""</formula>
    </cfRule>
  </conditionalFormatting>
  <conditionalFormatting sqref="O17:O27">
    <cfRule type="expression" dxfId="80" priority="34">
      <formula>O17=""</formula>
    </cfRule>
  </conditionalFormatting>
  <conditionalFormatting sqref="Q17:Q27">
    <cfRule type="expression" dxfId="79" priority="33">
      <formula>Q17=""</formula>
    </cfRule>
  </conditionalFormatting>
  <conditionalFormatting sqref="S17:S27">
    <cfRule type="expression" dxfId="78" priority="32">
      <formula>S17=""</formula>
    </cfRule>
  </conditionalFormatting>
  <conditionalFormatting sqref="AH8:AH13">
    <cfRule type="expression" dxfId="77" priority="49">
      <formula>AH8=""</formula>
    </cfRule>
  </conditionalFormatting>
  <conditionalFormatting sqref="AH14:AH19">
    <cfRule type="expression" dxfId="76" priority="30">
      <formula>AND(AF14&lt;&gt;"",AH14="")</formula>
    </cfRule>
  </conditionalFormatting>
  <conditionalFormatting sqref="AH27:AH32">
    <cfRule type="expression" dxfId="75" priority="53">
      <formula>AH27=""</formula>
    </cfRule>
  </conditionalFormatting>
  <conditionalFormatting sqref="AH33:AH38">
    <cfRule type="expression" dxfId="74" priority="31">
      <formula>AND(AF33&lt;&gt;"",AH33="")</formula>
    </cfRule>
  </conditionalFormatting>
  <conditionalFormatting sqref="AH46:AH51">
    <cfRule type="expression" dxfId="73" priority="52">
      <formula>AH46=""</formula>
    </cfRule>
  </conditionalFormatting>
  <conditionalFormatting sqref="AH52:AH57">
    <cfRule type="expression" dxfId="72" priority="29">
      <formula>AND(AF52&lt;&gt;"",AH52="")</formula>
    </cfRule>
  </conditionalFormatting>
  <conditionalFormatting sqref="AH65:AH70">
    <cfRule type="expression" dxfId="71" priority="51">
      <formula>AH65=""</formula>
    </cfRule>
  </conditionalFormatting>
  <conditionalFormatting sqref="AH71:AH76">
    <cfRule type="expression" dxfId="70" priority="28">
      <formula>AND(AF71&lt;&gt;"",AH71="")</formula>
    </cfRule>
  </conditionalFormatting>
  <conditionalFormatting sqref="AH84:AH89">
    <cfRule type="expression" dxfId="69" priority="50">
      <formula>AH84=""</formula>
    </cfRule>
  </conditionalFormatting>
  <conditionalFormatting sqref="AH90:AH95">
    <cfRule type="expression" dxfId="68" priority="27">
      <formula>AND(AF90&lt;&gt;"",AH90="")</formula>
    </cfRule>
  </conditionalFormatting>
  <conditionalFormatting sqref="O46">
    <cfRule type="expression" dxfId="67" priority="15">
      <formula>AND($C46&lt;&gt;"",O46="")</formula>
    </cfRule>
  </conditionalFormatting>
  <conditionalFormatting sqref="O47">
    <cfRule type="expression" dxfId="66" priority="14">
      <formula>AND($C47&lt;&gt;"",O47="")</formula>
    </cfRule>
  </conditionalFormatting>
  <conditionalFormatting sqref="O48:O74">
    <cfRule type="expression" dxfId="65" priority="13">
      <formula>AND($C48&lt;&gt;"",O48="")</formula>
    </cfRule>
  </conditionalFormatting>
  <conditionalFormatting sqref="O41:O45">
    <cfRule type="expression" dxfId="64" priority="12">
      <formula>AND($C41&lt;&gt;"",O41="")</formula>
    </cfRule>
  </conditionalFormatting>
  <conditionalFormatting sqref="AL8:AL13">
    <cfRule type="expression" dxfId="63" priority="22">
      <formula>AND($AC$4="■",AL8="")</formula>
    </cfRule>
  </conditionalFormatting>
  <conditionalFormatting sqref="AL14:AL19">
    <cfRule type="expression" dxfId="62" priority="11">
      <formula>AND($AC$4="■",AF14&lt;&gt;"",AL14="")</formula>
    </cfRule>
  </conditionalFormatting>
  <conditionalFormatting sqref="AL27:AL32">
    <cfRule type="expression" dxfId="61" priority="92">
      <formula>AND($AC$23="■",AL27="")</formula>
    </cfRule>
  </conditionalFormatting>
  <conditionalFormatting sqref="AL33:AL38">
    <cfRule type="expression" dxfId="60" priority="23">
      <formula>AND($AC$23="■",AF33&lt;&gt;"",AL33="")</formula>
    </cfRule>
  </conditionalFormatting>
  <conditionalFormatting sqref="AL46:AL51">
    <cfRule type="expression" dxfId="59" priority="90">
      <formula>AND($AC$42="■",AL46="")</formula>
    </cfRule>
  </conditionalFormatting>
  <conditionalFormatting sqref="AL52:AL57">
    <cfRule type="expression" dxfId="58" priority="24">
      <formula>AND($AC$42="■",AF52&lt;&gt;"",AL52="")</formula>
    </cfRule>
  </conditionalFormatting>
  <conditionalFormatting sqref="AL65:AL70">
    <cfRule type="expression" dxfId="57" priority="89">
      <formula>AND($AC$61="■",AL65="")</formula>
    </cfRule>
  </conditionalFormatting>
  <conditionalFormatting sqref="AL71:AL76">
    <cfRule type="expression" dxfId="56" priority="25">
      <formula>AND($AC$61="■",AF71&lt;&gt;"",AL71="")</formula>
    </cfRule>
  </conditionalFormatting>
  <conditionalFormatting sqref="AL84:AL89">
    <cfRule type="expression" dxfId="55" priority="88">
      <formula>AND($AC$80="■",AL84="")</formula>
    </cfRule>
  </conditionalFormatting>
  <conditionalFormatting sqref="AL90:AL95">
    <cfRule type="expression" dxfId="54" priority="26">
      <formula>AND($AC$80="■",AF90&lt;&gt;"",AL90="")</formula>
    </cfRule>
  </conditionalFormatting>
  <dataValidations count="2">
    <dataValidation type="list" allowBlank="1" showInputMessage="1" showErrorMessage="1" sqref="AC4:AC5 AC23:AC24 AC42:AC43 AC61:AC62 AC80:AC81">
      <formula1>"□,■"</formula1>
    </dataValidation>
    <dataValidation type="list" allowBlank="1" showInputMessage="1" showErrorMessage="1" sqref="E11">
      <formula1>"無,有"</formula1>
    </dataValidation>
  </dataValidations>
  <pageMargins left="0.7" right="0.7" top="0.75" bottom="0.75" header="0.3" footer="0.3"/>
  <pageSetup paperSize="8" scale="37" fitToWidth="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64"/>
  <sheetViews>
    <sheetView zoomScale="40" zoomScaleNormal="40" workbookViewId="0"/>
  </sheetViews>
  <sheetFormatPr defaultRowHeight="14.25"/>
  <cols>
    <col min="1" max="1" width="3.625" style="19" customWidth="1"/>
    <col min="2" max="2" width="30.625" style="19" customWidth="1"/>
    <col min="3" max="3" width="15.625" style="19" customWidth="1"/>
    <col min="4" max="4" width="3.625" style="19" customWidth="1"/>
    <col min="5" max="5" width="25.625" style="19" customWidth="1"/>
    <col min="6" max="6" width="3.625" style="19" customWidth="1"/>
    <col min="7" max="7" width="30.625" style="19" customWidth="1"/>
    <col min="8" max="8" width="3.625" style="19" customWidth="1"/>
    <col min="9" max="9" width="15.625" style="19" customWidth="1"/>
    <col min="10" max="10" width="30.625" style="19" customWidth="1"/>
    <col min="11" max="11" width="3.625" style="19" customWidth="1"/>
    <col min="12" max="12" width="25.625" style="19" customWidth="1"/>
    <col min="13" max="13" width="3.625" style="19" customWidth="1"/>
    <col min="14" max="14" width="35.625" style="19" customWidth="1"/>
    <col min="15" max="15" width="3.625" style="19" customWidth="1"/>
    <col min="16" max="16" width="25.625" style="19" customWidth="1"/>
    <col min="17" max="17" width="3.625" style="19" customWidth="1"/>
    <col min="18" max="18" width="35.625" style="19" customWidth="1"/>
    <col min="19" max="19" width="10.625" style="19" customWidth="1"/>
    <col min="20" max="21" width="5.25" style="19" customWidth="1"/>
    <col min="22" max="22" width="9.75" style="19" customWidth="1"/>
    <col min="23" max="23" width="15.625" style="19" customWidth="1"/>
    <col min="24" max="35" width="9.625" style="19" customWidth="1"/>
    <col min="36" max="265" width="9" style="19"/>
    <col min="266" max="266" width="2.625" style="19" customWidth="1"/>
    <col min="267" max="270" width="9.625" style="19" customWidth="1"/>
    <col min="271" max="271" width="49.25" style="19" customWidth="1"/>
    <col min="272" max="273" width="6" style="19" customWidth="1"/>
    <col min="274" max="274" width="10.75" style="19" customWidth="1"/>
    <col min="275" max="275" width="44.875" style="19" customWidth="1"/>
    <col min="276" max="277" width="5.25" style="19" customWidth="1"/>
    <col min="278" max="278" width="9.75" style="19" customWidth="1"/>
    <col min="279" max="279" width="15.625" style="19" customWidth="1"/>
    <col min="280" max="291" width="9.625" style="19" customWidth="1"/>
    <col min="292" max="521" width="9" style="19"/>
    <col min="522" max="522" width="2.625" style="19" customWidth="1"/>
    <col min="523" max="526" width="9.625" style="19" customWidth="1"/>
    <col min="527" max="527" width="49.25" style="19" customWidth="1"/>
    <col min="528" max="529" width="6" style="19" customWidth="1"/>
    <col min="530" max="530" width="10.75" style="19" customWidth="1"/>
    <col min="531" max="531" width="44.875" style="19" customWidth="1"/>
    <col min="532" max="533" width="5.25" style="19" customWidth="1"/>
    <col min="534" max="534" width="9.75" style="19" customWidth="1"/>
    <col min="535" max="535" width="15.625" style="19" customWidth="1"/>
    <col min="536" max="547" width="9.625" style="19" customWidth="1"/>
    <col min="548" max="777" width="9" style="19"/>
    <col min="778" max="778" width="2.625" style="19" customWidth="1"/>
    <col min="779" max="782" width="9.625" style="19" customWidth="1"/>
    <col min="783" max="783" width="49.25" style="19" customWidth="1"/>
    <col min="784" max="785" width="6" style="19" customWidth="1"/>
    <col min="786" max="786" width="10.75" style="19" customWidth="1"/>
    <col min="787" max="787" width="44.875" style="19" customWidth="1"/>
    <col min="788" max="789" width="5.25" style="19" customWidth="1"/>
    <col min="790" max="790" width="9.75" style="19" customWidth="1"/>
    <col min="791" max="791" width="15.625" style="19" customWidth="1"/>
    <col min="792" max="803" width="9.625" style="19" customWidth="1"/>
    <col min="804" max="1033" width="9" style="19"/>
    <col min="1034" max="1034" width="2.625" style="19" customWidth="1"/>
    <col min="1035" max="1038" width="9.625" style="19" customWidth="1"/>
    <col min="1039" max="1039" width="49.25" style="19" customWidth="1"/>
    <col min="1040" max="1041" width="6" style="19" customWidth="1"/>
    <col min="1042" max="1042" width="10.75" style="19" customWidth="1"/>
    <col min="1043" max="1043" width="44.875" style="19" customWidth="1"/>
    <col min="1044" max="1045" width="5.25" style="19" customWidth="1"/>
    <col min="1046" max="1046" width="9.75" style="19" customWidth="1"/>
    <col min="1047" max="1047" width="15.625" style="19" customWidth="1"/>
    <col min="1048" max="1059" width="9.625" style="19" customWidth="1"/>
    <col min="1060" max="1289" width="9" style="19"/>
    <col min="1290" max="1290" width="2.625" style="19" customWidth="1"/>
    <col min="1291" max="1294" width="9.625" style="19" customWidth="1"/>
    <col min="1295" max="1295" width="49.25" style="19" customWidth="1"/>
    <col min="1296" max="1297" width="6" style="19" customWidth="1"/>
    <col min="1298" max="1298" width="10.75" style="19" customWidth="1"/>
    <col min="1299" max="1299" width="44.875" style="19" customWidth="1"/>
    <col min="1300" max="1301" width="5.25" style="19" customWidth="1"/>
    <col min="1302" max="1302" width="9.75" style="19" customWidth="1"/>
    <col min="1303" max="1303" width="15.625" style="19" customWidth="1"/>
    <col min="1304" max="1315" width="9.625" style="19" customWidth="1"/>
    <col min="1316" max="1545" width="9" style="19"/>
    <col min="1546" max="1546" width="2.625" style="19" customWidth="1"/>
    <col min="1547" max="1550" width="9.625" style="19" customWidth="1"/>
    <col min="1551" max="1551" width="49.25" style="19" customWidth="1"/>
    <col min="1552" max="1553" width="6" style="19" customWidth="1"/>
    <col min="1554" max="1554" width="10.75" style="19" customWidth="1"/>
    <col min="1555" max="1555" width="44.875" style="19" customWidth="1"/>
    <col min="1556" max="1557" width="5.25" style="19" customWidth="1"/>
    <col min="1558" max="1558" width="9.75" style="19" customWidth="1"/>
    <col min="1559" max="1559" width="15.625" style="19" customWidth="1"/>
    <col min="1560" max="1571" width="9.625" style="19" customWidth="1"/>
    <col min="1572" max="1801" width="9" style="19"/>
    <col min="1802" max="1802" width="2.625" style="19" customWidth="1"/>
    <col min="1803" max="1806" width="9.625" style="19" customWidth="1"/>
    <col min="1807" max="1807" width="49.25" style="19" customWidth="1"/>
    <col min="1808" max="1809" width="6" style="19" customWidth="1"/>
    <col min="1810" max="1810" width="10.75" style="19" customWidth="1"/>
    <col min="1811" max="1811" width="44.875" style="19" customWidth="1"/>
    <col min="1812" max="1813" width="5.25" style="19" customWidth="1"/>
    <col min="1814" max="1814" width="9.75" style="19" customWidth="1"/>
    <col min="1815" max="1815" width="15.625" style="19" customWidth="1"/>
    <col min="1816" max="1827" width="9.625" style="19" customWidth="1"/>
    <col min="1828" max="2057" width="9" style="19"/>
    <col min="2058" max="2058" width="2.625" style="19" customWidth="1"/>
    <col min="2059" max="2062" width="9.625" style="19" customWidth="1"/>
    <col min="2063" max="2063" width="49.25" style="19" customWidth="1"/>
    <col min="2064" max="2065" width="6" style="19" customWidth="1"/>
    <col min="2066" max="2066" width="10.75" style="19" customWidth="1"/>
    <col min="2067" max="2067" width="44.875" style="19" customWidth="1"/>
    <col min="2068" max="2069" width="5.25" style="19" customWidth="1"/>
    <col min="2070" max="2070" width="9.75" style="19" customWidth="1"/>
    <col min="2071" max="2071" width="15.625" style="19" customWidth="1"/>
    <col min="2072" max="2083" width="9.625" style="19" customWidth="1"/>
    <col min="2084" max="2313" width="9" style="19"/>
    <col min="2314" max="2314" width="2.625" style="19" customWidth="1"/>
    <col min="2315" max="2318" width="9.625" style="19" customWidth="1"/>
    <col min="2319" max="2319" width="49.25" style="19" customWidth="1"/>
    <col min="2320" max="2321" width="6" style="19" customWidth="1"/>
    <col min="2322" max="2322" width="10.75" style="19" customWidth="1"/>
    <col min="2323" max="2323" width="44.875" style="19" customWidth="1"/>
    <col min="2324" max="2325" width="5.25" style="19" customWidth="1"/>
    <col min="2326" max="2326" width="9.75" style="19" customWidth="1"/>
    <col min="2327" max="2327" width="15.625" style="19" customWidth="1"/>
    <col min="2328" max="2339" width="9.625" style="19" customWidth="1"/>
    <col min="2340" max="2569" width="9" style="19"/>
    <col min="2570" max="2570" width="2.625" style="19" customWidth="1"/>
    <col min="2571" max="2574" width="9.625" style="19" customWidth="1"/>
    <col min="2575" max="2575" width="49.25" style="19" customWidth="1"/>
    <col min="2576" max="2577" width="6" style="19" customWidth="1"/>
    <col min="2578" max="2578" width="10.75" style="19" customWidth="1"/>
    <col min="2579" max="2579" width="44.875" style="19" customWidth="1"/>
    <col min="2580" max="2581" width="5.25" style="19" customWidth="1"/>
    <col min="2582" max="2582" width="9.75" style="19" customWidth="1"/>
    <col min="2583" max="2583" width="15.625" style="19" customWidth="1"/>
    <col min="2584" max="2595" width="9.625" style="19" customWidth="1"/>
    <col min="2596" max="2825" width="9" style="19"/>
    <col min="2826" max="2826" width="2.625" style="19" customWidth="1"/>
    <col min="2827" max="2830" width="9.625" style="19" customWidth="1"/>
    <col min="2831" max="2831" width="49.25" style="19" customWidth="1"/>
    <col min="2832" max="2833" width="6" style="19" customWidth="1"/>
    <col min="2834" max="2834" width="10.75" style="19" customWidth="1"/>
    <col min="2835" max="2835" width="44.875" style="19" customWidth="1"/>
    <col min="2836" max="2837" width="5.25" style="19" customWidth="1"/>
    <col min="2838" max="2838" width="9.75" style="19" customWidth="1"/>
    <col min="2839" max="2839" width="15.625" style="19" customWidth="1"/>
    <col min="2840" max="2851" width="9.625" style="19" customWidth="1"/>
    <col min="2852" max="3081" width="9" style="19"/>
    <col min="3082" max="3082" width="2.625" style="19" customWidth="1"/>
    <col min="3083" max="3086" width="9.625" style="19" customWidth="1"/>
    <col min="3087" max="3087" width="49.25" style="19" customWidth="1"/>
    <col min="3088" max="3089" width="6" style="19" customWidth="1"/>
    <col min="3090" max="3090" width="10.75" style="19" customWidth="1"/>
    <col min="3091" max="3091" width="44.875" style="19" customWidth="1"/>
    <col min="3092" max="3093" width="5.25" style="19" customWidth="1"/>
    <col min="3094" max="3094" width="9.75" style="19" customWidth="1"/>
    <col min="3095" max="3095" width="15.625" style="19" customWidth="1"/>
    <col min="3096" max="3107" width="9.625" style="19" customWidth="1"/>
    <col min="3108" max="3337" width="9" style="19"/>
    <col min="3338" max="3338" width="2.625" style="19" customWidth="1"/>
    <col min="3339" max="3342" width="9.625" style="19" customWidth="1"/>
    <col min="3343" max="3343" width="49.25" style="19" customWidth="1"/>
    <col min="3344" max="3345" width="6" style="19" customWidth="1"/>
    <col min="3346" max="3346" width="10.75" style="19" customWidth="1"/>
    <col min="3347" max="3347" width="44.875" style="19" customWidth="1"/>
    <col min="3348" max="3349" width="5.25" style="19" customWidth="1"/>
    <col min="3350" max="3350" width="9.75" style="19" customWidth="1"/>
    <col min="3351" max="3351" width="15.625" style="19" customWidth="1"/>
    <col min="3352" max="3363" width="9.625" style="19" customWidth="1"/>
    <col min="3364" max="3593" width="9" style="19"/>
    <col min="3594" max="3594" width="2.625" style="19" customWidth="1"/>
    <col min="3595" max="3598" width="9.625" style="19" customWidth="1"/>
    <col min="3599" max="3599" width="49.25" style="19" customWidth="1"/>
    <col min="3600" max="3601" width="6" style="19" customWidth="1"/>
    <col min="3602" max="3602" width="10.75" style="19" customWidth="1"/>
    <col min="3603" max="3603" width="44.875" style="19" customWidth="1"/>
    <col min="3604" max="3605" width="5.25" style="19" customWidth="1"/>
    <col min="3606" max="3606" width="9.75" style="19" customWidth="1"/>
    <col min="3607" max="3607" width="15.625" style="19" customWidth="1"/>
    <col min="3608" max="3619" width="9.625" style="19" customWidth="1"/>
    <col min="3620" max="3849" width="9" style="19"/>
    <col min="3850" max="3850" width="2.625" style="19" customWidth="1"/>
    <col min="3851" max="3854" width="9.625" style="19" customWidth="1"/>
    <col min="3855" max="3855" width="49.25" style="19" customWidth="1"/>
    <col min="3856" max="3857" width="6" style="19" customWidth="1"/>
    <col min="3858" max="3858" width="10.75" style="19" customWidth="1"/>
    <col min="3859" max="3859" width="44.875" style="19" customWidth="1"/>
    <col min="3860" max="3861" width="5.25" style="19" customWidth="1"/>
    <col min="3862" max="3862" width="9.75" style="19" customWidth="1"/>
    <col min="3863" max="3863" width="15.625" style="19" customWidth="1"/>
    <col min="3864" max="3875" width="9.625" style="19" customWidth="1"/>
    <col min="3876" max="4105" width="9" style="19"/>
    <col min="4106" max="4106" width="2.625" style="19" customWidth="1"/>
    <col min="4107" max="4110" width="9.625" style="19" customWidth="1"/>
    <col min="4111" max="4111" width="49.25" style="19" customWidth="1"/>
    <col min="4112" max="4113" width="6" style="19" customWidth="1"/>
    <col min="4114" max="4114" width="10.75" style="19" customWidth="1"/>
    <col min="4115" max="4115" width="44.875" style="19" customWidth="1"/>
    <col min="4116" max="4117" width="5.25" style="19" customWidth="1"/>
    <col min="4118" max="4118" width="9.75" style="19" customWidth="1"/>
    <col min="4119" max="4119" width="15.625" style="19" customWidth="1"/>
    <col min="4120" max="4131" width="9.625" style="19" customWidth="1"/>
    <col min="4132" max="4361" width="9" style="19"/>
    <col min="4362" max="4362" width="2.625" style="19" customWidth="1"/>
    <col min="4363" max="4366" width="9.625" style="19" customWidth="1"/>
    <col min="4367" max="4367" width="49.25" style="19" customWidth="1"/>
    <col min="4368" max="4369" width="6" style="19" customWidth="1"/>
    <col min="4370" max="4370" width="10.75" style="19" customWidth="1"/>
    <col min="4371" max="4371" width="44.875" style="19" customWidth="1"/>
    <col min="4372" max="4373" width="5.25" style="19" customWidth="1"/>
    <col min="4374" max="4374" width="9.75" style="19" customWidth="1"/>
    <col min="4375" max="4375" width="15.625" style="19" customWidth="1"/>
    <col min="4376" max="4387" width="9.625" style="19" customWidth="1"/>
    <col min="4388" max="4617" width="9" style="19"/>
    <col min="4618" max="4618" width="2.625" style="19" customWidth="1"/>
    <col min="4619" max="4622" width="9.625" style="19" customWidth="1"/>
    <col min="4623" max="4623" width="49.25" style="19" customWidth="1"/>
    <col min="4624" max="4625" width="6" style="19" customWidth="1"/>
    <col min="4626" max="4626" width="10.75" style="19" customWidth="1"/>
    <col min="4627" max="4627" width="44.875" style="19" customWidth="1"/>
    <col min="4628" max="4629" width="5.25" style="19" customWidth="1"/>
    <col min="4630" max="4630" width="9.75" style="19" customWidth="1"/>
    <col min="4631" max="4631" width="15.625" style="19" customWidth="1"/>
    <col min="4632" max="4643" width="9.625" style="19" customWidth="1"/>
    <col min="4644" max="4873" width="9" style="19"/>
    <col min="4874" max="4874" width="2.625" style="19" customWidth="1"/>
    <col min="4875" max="4878" width="9.625" style="19" customWidth="1"/>
    <col min="4879" max="4879" width="49.25" style="19" customWidth="1"/>
    <col min="4880" max="4881" width="6" style="19" customWidth="1"/>
    <col min="4882" max="4882" width="10.75" style="19" customWidth="1"/>
    <col min="4883" max="4883" width="44.875" style="19" customWidth="1"/>
    <col min="4884" max="4885" width="5.25" style="19" customWidth="1"/>
    <col min="4886" max="4886" width="9.75" style="19" customWidth="1"/>
    <col min="4887" max="4887" width="15.625" style="19" customWidth="1"/>
    <col min="4888" max="4899" width="9.625" style="19" customWidth="1"/>
    <col min="4900" max="5129" width="9" style="19"/>
    <col min="5130" max="5130" width="2.625" style="19" customWidth="1"/>
    <col min="5131" max="5134" width="9.625" style="19" customWidth="1"/>
    <col min="5135" max="5135" width="49.25" style="19" customWidth="1"/>
    <col min="5136" max="5137" width="6" style="19" customWidth="1"/>
    <col min="5138" max="5138" width="10.75" style="19" customWidth="1"/>
    <col min="5139" max="5139" width="44.875" style="19" customWidth="1"/>
    <col min="5140" max="5141" width="5.25" style="19" customWidth="1"/>
    <col min="5142" max="5142" width="9.75" style="19" customWidth="1"/>
    <col min="5143" max="5143" width="15.625" style="19" customWidth="1"/>
    <col min="5144" max="5155" width="9.625" style="19" customWidth="1"/>
    <col min="5156" max="5385" width="9" style="19"/>
    <col min="5386" max="5386" width="2.625" style="19" customWidth="1"/>
    <col min="5387" max="5390" width="9.625" style="19" customWidth="1"/>
    <col min="5391" max="5391" width="49.25" style="19" customWidth="1"/>
    <col min="5392" max="5393" width="6" style="19" customWidth="1"/>
    <col min="5394" max="5394" width="10.75" style="19" customWidth="1"/>
    <col min="5395" max="5395" width="44.875" style="19" customWidth="1"/>
    <col min="5396" max="5397" width="5.25" style="19" customWidth="1"/>
    <col min="5398" max="5398" width="9.75" style="19" customWidth="1"/>
    <col min="5399" max="5399" width="15.625" style="19" customWidth="1"/>
    <col min="5400" max="5411" width="9.625" style="19" customWidth="1"/>
    <col min="5412" max="5641" width="9" style="19"/>
    <col min="5642" max="5642" width="2.625" style="19" customWidth="1"/>
    <col min="5643" max="5646" width="9.625" style="19" customWidth="1"/>
    <col min="5647" max="5647" width="49.25" style="19" customWidth="1"/>
    <col min="5648" max="5649" width="6" style="19" customWidth="1"/>
    <col min="5650" max="5650" width="10.75" style="19" customWidth="1"/>
    <col min="5651" max="5651" width="44.875" style="19" customWidth="1"/>
    <col min="5652" max="5653" width="5.25" style="19" customWidth="1"/>
    <col min="5654" max="5654" width="9.75" style="19" customWidth="1"/>
    <col min="5655" max="5655" width="15.625" style="19" customWidth="1"/>
    <col min="5656" max="5667" width="9.625" style="19" customWidth="1"/>
    <col min="5668" max="5897" width="9" style="19"/>
    <col min="5898" max="5898" width="2.625" style="19" customWidth="1"/>
    <col min="5899" max="5902" width="9.625" style="19" customWidth="1"/>
    <col min="5903" max="5903" width="49.25" style="19" customWidth="1"/>
    <col min="5904" max="5905" width="6" style="19" customWidth="1"/>
    <col min="5906" max="5906" width="10.75" style="19" customWidth="1"/>
    <col min="5907" max="5907" width="44.875" style="19" customWidth="1"/>
    <col min="5908" max="5909" width="5.25" style="19" customWidth="1"/>
    <col min="5910" max="5910" width="9.75" style="19" customWidth="1"/>
    <col min="5911" max="5911" width="15.625" style="19" customWidth="1"/>
    <col min="5912" max="5923" width="9.625" style="19" customWidth="1"/>
    <col min="5924" max="6153" width="9" style="19"/>
    <col min="6154" max="6154" width="2.625" style="19" customWidth="1"/>
    <col min="6155" max="6158" width="9.625" style="19" customWidth="1"/>
    <col min="6159" max="6159" width="49.25" style="19" customWidth="1"/>
    <col min="6160" max="6161" width="6" style="19" customWidth="1"/>
    <col min="6162" max="6162" width="10.75" style="19" customWidth="1"/>
    <col min="6163" max="6163" width="44.875" style="19" customWidth="1"/>
    <col min="6164" max="6165" width="5.25" style="19" customWidth="1"/>
    <col min="6166" max="6166" width="9.75" style="19" customWidth="1"/>
    <col min="6167" max="6167" width="15.625" style="19" customWidth="1"/>
    <col min="6168" max="6179" width="9.625" style="19" customWidth="1"/>
    <col min="6180" max="6409" width="9" style="19"/>
    <col min="6410" max="6410" width="2.625" style="19" customWidth="1"/>
    <col min="6411" max="6414" width="9.625" style="19" customWidth="1"/>
    <col min="6415" max="6415" width="49.25" style="19" customWidth="1"/>
    <col min="6416" max="6417" width="6" style="19" customWidth="1"/>
    <col min="6418" max="6418" width="10.75" style="19" customWidth="1"/>
    <col min="6419" max="6419" width="44.875" style="19" customWidth="1"/>
    <col min="6420" max="6421" width="5.25" style="19" customWidth="1"/>
    <col min="6422" max="6422" width="9.75" style="19" customWidth="1"/>
    <col min="6423" max="6423" width="15.625" style="19" customWidth="1"/>
    <col min="6424" max="6435" width="9.625" style="19" customWidth="1"/>
    <col min="6436" max="6665" width="9" style="19"/>
    <col min="6666" max="6666" width="2.625" style="19" customWidth="1"/>
    <col min="6667" max="6670" width="9.625" style="19" customWidth="1"/>
    <col min="6671" max="6671" width="49.25" style="19" customWidth="1"/>
    <col min="6672" max="6673" width="6" style="19" customWidth="1"/>
    <col min="6674" max="6674" width="10.75" style="19" customWidth="1"/>
    <col min="6675" max="6675" width="44.875" style="19" customWidth="1"/>
    <col min="6676" max="6677" width="5.25" style="19" customWidth="1"/>
    <col min="6678" max="6678" width="9.75" style="19" customWidth="1"/>
    <col min="6679" max="6679" width="15.625" style="19" customWidth="1"/>
    <col min="6680" max="6691" width="9.625" style="19" customWidth="1"/>
    <col min="6692" max="6921" width="9" style="19"/>
    <col min="6922" max="6922" width="2.625" style="19" customWidth="1"/>
    <col min="6923" max="6926" width="9.625" style="19" customWidth="1"/>
    <col min="6927" max="6927" width="49.25" style="19" customWidth="1"/>
    <col min="6928" max="6929" width="6" style="19" customWidth="1"/>
    <col min="6930" max="6930" width="10.75" style="19" customWidth="1"/>
    <col min="6931" max="6931" width="44.875" style="19" customWidth="1"/>
    <col min="6932" max="6933" width="5.25" style="19" customWidth="1"/>
    <col min="6934" max="6934" width="9.75" style="19" customWidth="1"/>
    <col min="6935" max="6935" width="15.625" style="19" customWidth="1"/>
    <col min="6936" max="6947" width="9.625" style="19" customWidth="1"/>
    <col min="6948" max="7177" width="9" style="19"/>
    <col min="7178" max="7178" width="2.625" style="19" customWidth="1"/>
    <col min="7179" max="7182" width="9.625" style="19" customWidth="1"/>
    <col min="7183" max="7183" width="49.25" style="19" customWidth="1"/>
    <col min="7184" max="7185" width="6" style="19" customWidth="1"/>
    <col min="7186" max="7186" width="10.75" style="19" customWidth="1"/>
    <col min="7187" max="7187" width="44.875" style="19" customWidth="1"/>
    <col min="7188" max="7189" width="5.25" style="19" customWidth="1"/>
    <col min="7190" max="7190" width="9.75" style="19" customWidth="1"/>
    <col min="7191" max="7191" width="15.625" style="19" customWidth="1"/>
    <col min="7192" max="7203" width="9.625" style="19" customWidth="1"/>
    <col min="7204" max="7433" width="9" style="19"/>
    <col min="7434" max="7434" width="2.625" style="19" customWidth="1"/>
    <col min="7435" max="7438" width="9.625" style="19" customWidth="1"/>
    <col min="7439" max="7439" width="49.25" style="19" customWidth="1"/>
    <col min="7440" max="7441" width="6" style="19" customWidth="1"/>
    <col min="7442" max="7442" width="10.75" style="19" customWidth="1"/>
    <col min="7443" max="7443" width="44.875" style="19" customWidth="1"/>
    <col min="7444" max="7445" width="5.25" style="19" customWidth="1"/>
    <col min="7446" max="7446" width="9.75" style="19" customWidth="1"/>
    <col min="7447" max="7447" width="15.625" style="19" customWidth="1"/>
    <col min="7448" max="7459" width="9.625" style="19" customWidth="1"/>
    <col min="7460" max="7689" width="9" style="19"/>
    <col min="7690" max="7690" width="2.625" style="19" customWidth="1"/>
    <col min="7691" max="7694" width="9.625" style="19" customWidth="1"/>
    <col min="7695" max="7695" width="49.25" style="19" customWidth="1"/>
    <col min="7696" max="7697" width="6" style="19" customWidth="1"/>
    <col min="7698" max="7698" width="10.75" style="19" customWidth="1"/>
    <col min="7699" max="7699" width="44.875" style="19" customWidth="1"/>
    <col min="7700" max="7701" width="5.25" style="19" customWidth="1"/>
    <col min="7702" max="7702" width="9.75" style="19" customWidth="1"/>
    <col min="7703" max="7703" width="15.625" style="19" customWidth="1"/>
    <col min="7704" max="7715" width="9.625" style="19" customWidth="1"/>
    <col min="7716" max="7945" width="9" style="19"/>
    <col min="7946" max="7946" width="2.625" style="19" customWidth="1"/>
    <col min="7947" max="7950" width="9.625" style="19" customWidth="1"/>
    <col min="7951" max="7951" width="49.25" style="19" customWidth="1"/>
    <col min="7952" max="7953" width="6" style="19" customWidth="1"/>
    <col min="7954" max="7954" width="10.75" style="19" customWidth="1"/>
    <col min="7955" max="7955" width="44.875" style="19" customWidth="1"/>
    <col min="7956" max="7957" width="5.25" style="19" customWidth="1"/>
    <col min="7958" max="7958" width="9.75" style="19" customWidth="1"/>
    <col min="7959" max="7959" width="15.625" style="19" customWidth="1"/>
    <col min="7960" max="7971" width="9.625" style="19" customWidth="1"/>
    <col min="7972" max="8201" width="9" style="19"/>
    <col min="8202" max="8202" width="2.625" style="19" customWidth="1"/>
    <col min="8203" max="8206" width="9.625" style="19" customWidth="1"/>
    <col min="8207" max="8207" width="49.25" style="19" customWidth="1"/>
    <col min="8208" max="8209" width="6" style="19" customWidth="1"/>
    <col min="8210" max="8210" width="10.75" style="19" customWidth="1"/>
    <col min="8211" max="8211" width="44.875" style="19" customWidth="1"/>
    <col min="8212" max="8213" width="5.25" style="19" customWidth="1"/>
    <col min="8214" max="8214" width="9.75" style="19" customWidth="1"/>
    <col min="8215" max="8215" width="15.625" style="19" customWidth="1"/>
    <col min="8216" max="8227" width="9.625" style="19" customWidth="1"/>
    <col min="8228" max="8457" width="9" style="19"/>
    <col min="8458" max="8458" width="2.625" style="19" customWidth="1"/>
    <col min="8459" max="8462" width="9.625" style="19" customWidth="1"/>
    <col min="8463" max="8463" width="49.25" style="19" customWidth="1"/>
    <col min="8464" max="8465" width="6" style="19" customWidth="1"/>
    <col min="8466" max="8466" width="10.75" style="19" customWidth="1"/>
    <col min="8467" max="8467" width="44.875" style="19" customWidth="1"/>
    <col min="8468" max="8469" width="5.25" style="19" customWidth="1"/>
    <col min="8470" max="8470" width="9.75" style="19" customWidth="1"/>
    <col min="8471" max="8471" width="15.625" style="19" customWidth="1"/>
    <col min="8472" max="8483" width="9.625" style="19" customWidth="1"/>
    <col min="8484" max="8713" width="9" style="19"/>
    <col min="8714" max="8714" width="2.625" style="19" customWidth="1"/>
    <col min="8715" max="8718" width="9.625" style="19" customWidth="1"/>
    <col min="8719" max="8719" width="49.25" style="19" customWidth="1"/>
    <col min="8720" max="8721" width="6" style="19" customWidth="1"/>
    <col min="8722" max="8722" width="10.75" style="19" customWidth="1"/>
    <col min="8723" max="8723" width="44.875" style="19" customWidth="1"/>
    <col min="8724" max="8725" width="5.25" style="19" customWidth="1"/>
    <col min="8726" max="8726" width="9.75" style="19" customWidth="1"/>
    <col min="8727" max="8727" width="15.625" style="19" customWidth="1"/>
    <col min="8728" max="8739" width="9.625" style="19" customWidth="1"/>
    <col min="8740" max="8969" width="9" style="19"/>
    <col min="8970" max="8970" width="2.625" style="19" customWidth="1"/>
    <col min="8971" max="8974" width="9.625" style="19" customWidth="1"/>
    <col min="8975" max="8975" width="49.25" style="19" customWidth="1"/>
    <col min="8976" max="8977" width="6" style="19" customWidth="1"/>
    <col min="8978" max="8978" width="10.75" style="19" customWidth="1"/>
    <col min="8979" max="8979" width="44.875" style="19" customWidth="1"/>
    <col min="8980" max="8981" width="5.25" style="19" customWidth="1"/>
    <col min="8982" max="8982" width="9.75" style="19" customWidth="1"/>
    <col min="8983" max="8983" width="15.625" style="19" customWidth="1"/>
    <col min="8984" max="8995" width="9.625" style="19" customWidth="1"/>
    <col min="8996" max="9225" width="9" style="19"/>
    <col min="9226" max="9226" width="2.625" style="19" customWidth="1"/>
    <col min="9227" max="9230" width="9.625" style="19" customWidth="1"/>
    <col min="9231" max="9231" width="49.25" style="19" customWidth="1"/>
    <col min="9232" max="9233" width="6" style="19" customWidth="1"/>
    <col min="9234" max="9234" width="10.75" style="19" customWidth="1"/>
    <col min="9235" max="9235" width="44.875" style="19" customWidth="1"/>
    <col min="9236" max="9237" width="5.25" style="19" customWidth="1"/>
    <col min="9238" max="9238" width="9.75" style="19" customWidth="1"/>
    <col min="9239" max="9239" width="15.625" style="19" customWidth="1"/>
    <col min="9240" max="9251" width="9.625" style="19" customWidth="1"/>
    <col min="9252" max="9481" width="9" style="19"/>
    <col min="9482" max="9482" width="2.625" style="19" customWidth="1"/>
    <col min="9483" max="9486" width="9.625" style="19" customWidth="1"/>
    <col min="9487" max="9487" width="49.25" style="19" customWidth="1"/>
    <col min="9488" max="9489" width="6" style="19" customWidth="1"/>
    <col min="9490" max="9490" width="10.75" style="19" customWidth="1"/>
    <col min="9491" max="9491" width="44.875" style="19" customWidth="1"/>
    <col min="9492" max="9493" width="5.25" style="19" customWidth="1"/>
    <col min="9494" max="9494" width="9.75" style="19" customWidth="1"/>
    <col min="9495" max="9495" width="15.625" style="19" customWidth="1"/>
    <col min="9496" max="9507" width="9.625" style="19" customWidth="1"/>
    <col min="9508" max="9737" width="9" style="19"/>
    <col min="9738" max="9738" width="2.625" style="19" customWidth="1"/>
    <col min="9739" max="9742" width="9.625" style="19" customWidth="1"/>
    <col min="9743" max="9743" width="49.25" style="19" customWidth="1"/>
    <col min="9744" max="9745" width="6" style="19" customWidth="1"/>
    <col min="9746" max="9746" width="10.75" style="19" customWidth="1"/>
    <col min="9747" max="9747" width="44.875" style="19" customWidth="1"/>
    <col min="9748" max="9749" width="5.25" style="19" customWidth="1"/>
    <col min="9750" max="9750" width="9.75" style="19" customWidth="1"/>
    <col min="9751" max="9751" width="15.625" style="19" customWidth="1"/>
    <col min="9752" max="9763" width="9.625" style="19" customWidth="1"/>
    <col min="9764" max="9993" width="9" style="19"/>
    <col min="9994" max="9994" width="2.625" style="19" customWidth="1"/>
    <col min="9995" max="9998" width="9.625" style="19" customWidth="1"/>
    <col min="9999" max="9999" width="49.25" style="19" customWidth="1"/>
    <col min="10000" max="10001" width="6" style="19" customWidth="1"/>
    <col min="10002" max="10002" width="10.75" style="19" customWidth="1"/>
    <col min="10003" max="10003" width="44.875" style="19" customWidth="1"/>
    <col min="10004" max="10005" width="5.25" style="19" customWidth="1"/>
    <col min="10006" max="10006" width="9.75" style="19" customWidth="1"/>
    <col min="10007" max="10007" width="15.625" style="19" customWidth="1"/>
    <col min="10008" max="10019" width="9.625" style="19" customWidth="1"/>
    <col min="10020" max="10249" width="9" style="19"/>
    <col min="10250" max="10250" width="2.625" style="19" customWidth="1"/>
    <col min="10251" max="10254" width="9.625" style="19" customWidth="1"/>
    <col min="10255" max="10255" width="49.25" style="19" customWidth="1"/>
    <col min="10256" max="10257" width="6" style="19" customWidth="1"/>
    <col min="10258" max="10258" width="10.75" style="19" customWidth="1"/>
    <col min="10259" max="10259" width="44.875" style="19" customWidth="1"/>
    <col min="10260" max="10261" width="5.25" style="19" customWidth="1"/>
    <col min="10262" max="10262" width="9.75" style="19" customWidth="1"/>
    <col min="10263" max="10263" width="15.625" style="19" customWidth="1"/>
    <col min="10264" max="10275" width="9.625" style="19" customWidth="1"/>
    <col min="10276" max="10505" width="9" style="19"/>
    <col min="10506" max="10506" width="2.625" style="19" customWidth="1"/>
    <col min="10507" max="10510" width="9.625" style="19" customWidth="1"/>
    <col min="10511" max="10511" width="49.25" style="19" customWidth="1"/>
    <col min="10512" max="10513" width="6" style="19" customWidth="1"/>
    <col min="10514" max="10514" width="10.75" style="19" customWidth="1"/>
    <col min="10515" max="10515" width="44.875" style="19" customWidth="1"/>
    <col min="10516" max="10517" width="5.25" style="19" customWidth="1"/>
    <col min="10518" max="10518" width="9.75" style="19" customWidth="1"/>
    <col min="10519" max="10519" width="15.625" style="19" customWidth="1"/>
    <col min="10520" max="10531" width="9.625" style="19" customWidth="1"/>
    <col min="10532" max="10761" width="9" style="19"/>
    <col min="10762" max="10762" width="2.625" style="19" customWidth="1"/>
    <col min="10763" max="10766" width="9.625" style="19" customWidth="1"/>
    <col min="10767" max="10767" width="49.25" style="19" customWidth="1"/>
    <col min="10768" max="10769" width="6" style="19" customWidth="1"/>
    <col min="10770" max="10770" width="10.75" style="19" customWidth="1"/>
    <col min="10771" max="10771" width="44.875" style="19" customWidth="1"/>
    <col min="10772" max="10773" width="5.25" style="19" customWidth="1"/>
    <col min="10774" max="10774" width="9.75" style="19" customWidth="1"/>
    <col min="10775" max="10775" width="15.625" style="19" customWidth="1"/>
    <col min="10776" max="10787" width="9.625" style="19" customWidth="1"/>
    <col min="10788" max="11017" width="9" style="19"/>
    <col min="11018" max="11018" width="2.625" style="19" customWidth="1"/>
    <col min="11019" max="11022" width="9.625" style="19" customWidth="1"/>
    <col min="11023" max="11023" width="49.25" style="19" customWidth="1"/>
    <col min="11024" max="11025" width="6" style="19" customWidth="1"/>
    <col min="11026" max="11026" width="10.75" style="19" customWidth="1"/>
    <col min="11027" max="11027" width="44.875" style="19" customWidth="1"/>
    <col min="11028" max="11029" width="5.25" style="19" customWidth="1"/>
    <col min="11030" max="11030" width="9.75" style="19" customWidth="1"/>
    <col min="11031" max="11031" width="15.625" style="19" customWidth="1"/>
    <col min="11032" max="11043" width="9.625" style="19" customWidth="1"/>
    <col min="11044" max="11273" width="9" style="19"/>
    <col min="11274" max="11274" width="2.625" style="19" customWidth="1"/>
    <col min="11275" max="11278" width="9.625" style="19" customWidth="1"/>
    <col min="11279" max="11279" width="49.25" style="19" customWidth="1"/>
    <col min="11280" max="11281" width="6" style="19" customWidth="1"/>
    <col min="11282" max="11282" width="10.75" style="19" customWidth="1"/>
    <col min="11283" max="11283" width="44.875" style="19" customWidth="1"/>
    <col min="11284" max="11285" width="5.25" style="19" customWidth="1"/>
    <col min="11286" max="11286" width="9.75" style="19" customWidth="1"/>
    <col min="11287" max="11287" width="15.625" style="19" customWidth="1"/>
    <col min="11288" max="11299" width="9.625" style="19" customWidth="1"/>
    <col min="11300" max="11529" width="9" style="19"/>
    <col min="11530" max="11530" width="2.625" style="19" customWidth="1"/>
    <col min="11531" max="11534" width="9.625" style="19" customWidth="1"/>
    <col min="11535" max="11535" width="49.25" style="19" customWidth="1"/>
    <col min="11536" max="11537" width="6" style="19" customWidth="1"/>
    <col min="11538" max="11538" width="10.75" style="19" customWidth="1"/>
    <col min="11539" max="11539" width="44.875" style="19" customWidth="1"/>
    <col min="11540" max="11541" width="5.25" style="19" customWidth="1"/>
    <col min="11542" max="11542" width="9.75" style="19" customWidth="1"/>
    <col min="11543" max="11543" width="15.625" style="19" customWidth="1"/>
    <col min="11544" max="11555" width="9.625" style="19" customWidth="1"/>
    <col min="11556" max="11785" width="9" style="19"/>
    <col min="11786" max="11786" width="2.625" style="19" customWidth="1"/>
    <col min="11787" max="11790" width="9.625" style="19" customWidth="1"/>
    <col min="11791" max="11791" width="49.25" style="19" customWidth="1"/>
    <col min="11792" max="11793" width="6" style="19" customWidth="1"/>
    <col min="11794" max="11794" width="10.75" style="19" customWidth="1"/>
    <col min="11795" max="11795" width="44.875" style="19" customWidth="1"/>
    <col min="11796" max="11797" width="5.25" style="19" customWidth="1"/>
    <col min="11798" max="11798" width="9.75" style="19" customWidth="1"/>
    <col min="11799" max="11799" width="15.625" style="19" customWidth="1"/>
    <col min="11800" max="11811" width="9.625" style="19" customWidth="1"/>
    <col min="11812" max="12041" width="9" style="19"/>
    <col min="12042" max="12042" width="2.625" style="19" customWidth="1"/>
    <col min="12043" max="12046" width="9.625" style="19" customWidth="1"/>
    <col min="12047" max="12047" width="49.25" style="19" customWidth="1"/>
    <col min="12048" max="12049" width="6" style="19" customWidth="1"/>
    <col min="12050" max="12050" width="10.75" style="19" customWidth="1"/>
    <col min="12051" max="12051" width="44.875" style="19" customWidth="1"/>
    <col min="12052" max="12053" width="5.25" style="19" customWidth="1"/>
    <col min="12054" max="12054" width="9.75" style="19" customWidth="1"/>
    <col min="12055" max="12055" width="15.625" style="19" customWidth="1"/>
    <col min="12056" max="12067" width="9.625" style="19" customWidth="1"/>
    <col min="12068" max="12297" width="9" style="19"/>
    <col min="12298" max="12298" width="2.625" style="19" customWidth="1"/>
    <col min="12299" max="12302" width="9.625" style="19" customWidth="1"/>
    <col min="12303" max="12303" width="49.25" style="19" customWidth="1"/>
    <col min="12304" max="12305" width="6" style="19" customWidth="1"/>
    <col min="12306" max="12306" width="10.75" style="19" customWidth="1"/>
    <col min="12307" max="12307" width="44.875" style="19" customWidth="1"/>
    <col min="12308" max="12309" width="5.25" style="19" customWidth="1"/>
    <col min="12310" max="12310" width="9.75" style="19" customWidth="1"/>
    <col min="12311" max="12311" width="15.625" style="19" customWidth="1"/>
    <col min="12312" max="12323" width="9.625" style="19" customWidth="1"/>
    <col min="12324" max="12553" width="9" style="19"/>
    <col min="12554" max="12554" width="2.625" style="19" customWidth="1"/>
    <col min="12555" max="12558" width="9.625" style="19" customWidth="1"/>
    <col min="12559" max="12559" width="49.25" style="19" customWidth="1"/>
    <col min="12560" max="12561" width="6" style="19" customWidth="1"/>
    <col min="12562" max="12562" width="10.75" style="19" customWidth="1"/>
    <col min="12563" max="12563" width="44.875" style="19" customWidth="1"/>
    <col min="12564" max="12565" width="5.25" style="19" customWidth="1"/>
    <col min="12566" max="12566" width="9.75" style="19" customWidth="1"/>
    <col min="12567" max="12567" width="15.625" style="19" customWidth="1"/>
    <col min="12568" max="12579" width="9.625" style="19" customWidth="1"/>
    <col min="12580" max="12809" width="9" style="19"/>
    <col min="12810" max="12810" width="2.625" style="19" customWidth="1"/>
    <col min="12811" max="12814" width="9.625" style="19" customWidth="1"/>
    <col min="12815" max="12815" width="49.25" style="19" customWidth="1"/>
    <col min="12816" max="12817" width="6" style="19" customWidth="1"/>
    <col min="12818" max="12818" width="10.75" style="19" customWidth="1"/>
    <col min="12819" max="12819" width="44.875" style="19" customWidth="1"/>
    <col min="12820" max="12821" width="5.25" style="19" customWidth="1"/>
    <col min="12822" max="12822" width="9.75" style="19" customWidth="1"/>
    <col min="12823" max="12823" width="15.625" style="19" customWidth="1"/>
    <col min="12824" max="12835" width="9.625" style="19" customWidth="1"/>
    <col min="12836" max="13065" width="9" style="19"/>
    <col min="13066" max="13066" width="2.625" style="19" customWidth="1"/>
    <col min="13067" max="13070" width="9.625" style="19" customWidth="1"/>
    <col min="13071" max="13071" width="49.25" style="19" customWidth="1"/>
    <col min="13072" max="13073" width="6" style="19" customWidth="1"/>
    <col min="13074" max="13074" width="10.75" style="19" customWidth="1"/>
    <col min="13075" max="13075" width="44.875" style="19" customWidth="1"/>
    <col min="13076" max="13077" width="5.25" style="19" customWidth="1"/>
    <col min="13078" max="13078" width="9.75" style="19" customWidth="1"/>
    <col min="13079" max="13079" width="15.625" style="19" customWidth="1"/>
    <col min="13080" max="13091" width="9.625" style="19" customWidth="1"/>
    <col min="13092" max="13321" width="9" style="19"/>
    <col min="13322" max="13322" width="2.625" style="19" customWidth="1"/>
    <col min="13323" max="13326" width="9.625" style="19" customWidth="1"/>
    <col min="13327" max="13327" width="49.25" style="19" customWidth="1"/>
    <col min="13328" max="13329" width="6" style="19" customWidth="1"/>
    <col min="13330" max="13330" width="10.75" style="19" customWidth="1"/>
    <col min="13331" max="13331" width="44.875" style="19" customWidth="1"/>
    <col min="13332" max="13333" width="5.25" style="19" customWidth="1"/>
    <col min="13334" max="13334" width="9.75" style="19" customWidth="1"/>
    <col min="13335" max="13335" width="15.625" style="19" customWidth="1"/>
    <col min="13336" max="13347" width="9.625" style="19" customWidth="1"/>
    <col min="13348" max="13577" width="9" style="19"/>
    <col min="13578" max="13578" width="2.625" style="19" customWidth="1"/>
    <col min="13579" max="13582" width="9.625" style="19" customWidth="1"/>
    <col min="13583" max="13583" width="49.25" style="19" customWidth="1"/>
    <col min="13584" max="13585" width="6" style="19" customWidth="1"/>
    <col min="13586" max="13586" width="10.75" style="19" customWidth="1"/>
    <col min="13587" max="13587" width="44.875" style="19" customWidth="1"/>
    <col min="13588" max="13589" width="5.25" style="19" customWidth="1"/>
    <col min="13590" max="13590" width="9.75" style="19" customWidth="1"/>
    <col min="13591" max="13591" width="15.625" style="19" customWidth="1"/>
    <col min="13592" max="13603" width="9.625" style="19" customWidth="1"/>
    <col min="13604" max="13833" width="9" style="19"/>
    <col min="13834" max="13834" width="2.625" style="19" customWidth="1"/>
    <col min="13835" max="13838" width="9.625" style="19" customWidth="1"/>
    <col min="13839" max="13839" width="49.25" style="19" customWidth="1"/>
    <col min="13840" max="13841" width="6" style="19" customWidth="1"/>
    <col min="13842" max="13842" width="10.75" style="19" customWidth="1"/>
    <col min="13843" max="13843" width="44.875" style="19" customWidth="1"/>
    <col min="13844" max="13845" width="5.25" style="19" customWidth="1"/>
    <col min="13846" max="13846" width="9.75" style="19" customWidth="1"/>
    <col min="13847" max="13847" width="15.625" style="19" customWidth="1"/>
    <col min="13848" max="13859" width="9.625" style="19" customWidth="1"/>
    <col min="13860" max="14089" width="9" style="19"/>
    <col min="14090" max="14090" width="2.625" style="19" customWidth="1"/>
    <col min="14091" max="14094" width="9.625" style="19" customWidth="1"/>
    <col min="14095" max="14095" width="49.25" style="19" customWidth="1"/>
    <col min="14096" max="14097" width="6" style="19" customWidth="1"/>
    <col min="14098" max="14098" width="10.75" style="19" customWidth="1"/>
    <col min="14099" max="14099" width="44.875" style="19" customWidth="1"/>
    <col min="14100" max="14101" width="5.25" style="19" customWidth="1"/>
    <col min="14102" max="14102" width="9.75" style="19" customWidth="1"/>
    <col min="14103" max="14103" width="15.625" style="19" customWidth="1"/>
    <col min="14104" max="14115" width="9.625" style="19" customWidth="1"/>
    <col min="14116" max="14345" width="9" style="19"/>
    <col min="14346" max="14346" width="2.625" style="19" customWidth="1"/>
    <col min="14347" max="14350" width="9.625" style="19" customWidth="1"/>
    <col min="14351" max="14351" width="49.25" style="19" customWidth="1"/>
    <col min="14352" max="14353" width="6" style="19" customWidth="1"/>
    <col min="14354" max="14354" width="10.75" style="19" customWidth="1"/>
    <col min="14355" max="14355" width="44.875" style="19" customWidth="1"/>
    <col min="14356" max="14357" width="5.25" style="19" customWidth="1"/>
    <col min="14358" max="14358" width="9.75" style="19" customWidth="1"/>
    <col min="14359" max="14359" width="15.625" style="19" customWidth="1"/>
    <col min="14360" max="14371" width="9.625" style="19" customWidth="1"/>
    <col min="14372" max="14601" width="9" style="19"/>
    <col min="14602" max="14602" width="2.625" style="19" customWidth="1"/>
    <col min="14603" max="14606" width="9.625" style="19" customWidth="1"/>
    <col min="14607" max="14607" width="49.25" style="19" customWidth="1"/>
    <col min="14608" max="14609" width="6" style="19" customWidth="1"/>
    <col min="14610" max="14610" width="10.75" style="19" customWidth="1"/>
    <col min="14611" max="14611" width="44.875" style="19" customWidth="1"/>
    <col min="14612" max="14613" width="5.25" style="19" customWidth="1"/>
    <col min="14614" max="14614" width="9.75" style="19" customWidth="1"/>
    <col min="14615" max="14615" width="15.625" style="19" customWidth="1"/>
    <col min="14616" max="14627" width="9.625" style="19" customWidth="1"/>
    <col min="14628" max="14857" width="9" style="19"/>
    <col min="14858" max="14858" width="2.625" style="19" customWidth="1"/>
    <col min="14859" max="14862" width="9.625" style="19" customWidth="1"/>
    <col min="14863" max="14863" width="49.25" style="19" customWidth="1"/>
    <col min="14864" max="14865" width="6" style="19" customWidth="1"/>
    <col min="14866" max="14866" width="10.75" style="19" customWidth="1"/>
    <col min="14867" max="14867" width="44.875" style="19" customWidth="1"/>
    <col min="14868" max="14869" width="5.25" style="19" customWidth="1"/>
    <col min="14870" max="14870" width="9.75" style="19" customWidth="1"/>
    <col min="14871" max="14871" width="15.625" style="19" customWidth="1"/>
    <col min="14872" max="14883" width="9.625" style="19" customWidth="1"/>
    <col min="14884" max="15113" width="9" style="19"/>
    <col min="15114" max="15114" width="2.625" style="19" customWidth="1"/>
    <col min="15115" max="15118" width="9.625" style="19" customWidth="1"/>
    <col min="15119" max="15119" width="49.25" style="19" customWidth="1"/>
    <col min="15120" max="15121" width="6" style="19" customWidth="1"/>
    <col min="15122" max="15122" width="10.75" style="19" customWidth="1"/>
    <col min="15123" max="15123" width="44.875" style="19" customWidth="1"/>
    <col min="15124" max="15125" width="5.25" style="19" customWidth="1"/>
    <col min="15126" max="15126" width="9.75" style="19" customWidth="1"/>
    <col min="15127" max="15127" width="15.625" style="19" customWidth="1"/>
    <col min="15128" max="15139" width="9.625" style="19" customWidth="1"/>
    <col min="15140" max="15369" width="9" style="19"/>
    <col min="15370" max="15370" width="2.625" style="19" customWidth="1"/>
    <col min="15371" max="15374" width="9.625" style="19" customWidth="1"/>
    <col min="15375" max="15375" width="49.25" style="19" customWidth="1"/>
    <col min="15376" max="15377" width="6" style="19" customWidth="1"/>
    <col min="15378" max="15378" width="10.75" style="19" customWidth="1"/>
    <col min="15379" max="15379" width="44.875" style="19" customWidth="1"/>
    <col min="15380" max="15381" width="5.25" style="19" customWidth="1"/>
    <col min="15382" max="15382" width="9.75" style="19" customWidth="1"/>
    <col min="15383" max="15383" width="15.625" style="19" customWidth="1"/>
    <col min="15384" max="15395" width="9.625" style="19" customWidth="1"/>
    <col min="15396" max="15625" width="9" style="19"/>
    <col min="15626" max="15626" width="2.625" style="19" customWidth="1"/>
    <col min="15627" max="15630" width="9.625" style="19" customWidth="1"/>
    <col min="15631" max="15631" width="49.25" style="19" customWidth="1"/>
    <col min="15632" max="15633" width="6" style="19" customWidth="1"/>
    <col min="15634" max="15634" width="10.75" style="19" customWidth="1"/>
    <col min="15635" max="15635" width="44.875" style="19" customWidth="1"/>
    <col min="15636" max="15637" width="5.25" style="19" customWidth="1"/>
    <col min="15638" max="15638" width="9.75" style="19" customWidth="1"/>
    <col min="15639" max="15639" width="15.625" style="19" customWidth="1"/>
    <col min="15640" max="15651" width="9.625" style="19" customWidth="1"/>
    <col min="15652" max="15881" width="9" style="19"/>
    <col min="15882" max="15882" width="2.625" style="19" customWidth="1"/>
    <col min="15883" max="15886" width="9.625" style="19" customWidth="1"/>
    <col min="15887" max="15887" width="49.25" style="19" customWidth="1"/>
    <col min="15888" max="15889" width="6" style="19" customWidth="1"/>
    <col min="15890" max="15890" width="10.75" style="19" customWidth="1"/>
    <col min="15891" max="15891" width="44.875" style="19" customWidth="1"/>
    <col min="15892" max="15893" width="5.25" style="19" customWidth="1"/>
    <col min="15894" max="15894" width="9.75" style="19" customWidth="1"/>
    <col min="15895" max="15895" width="15.625" style="19" customWidth="1"/>
    <col min="15896" max="15907" width="9.625" style="19" customWidth="1"/>
    <col min="15908" max="16137" width="9" style="19"/>
    <col min="16138" max="16138" width="2.625" style="19" customWidth="1"/>
    <col min="16139" max="16142" width="9.625" style="19" customWidth="1"/>
    <col min="16143" max="16143" width="49.25" style="19" customWidth="1"/>
    <col min="16144" max="16145" width="6" style="19" customWidth="1"/>
    <col min="16146" max="16146" width="10.75" style="19" customWidth="1"/>
    <col min="16147" max="16147" width="44.875" style="19" customWidth="1"/>
    <col min="16148" max="16149" width="5.25" style="19" customWidth="1"/>
    <col min="16150" max="16150" width="9.75" style="19" customWidth="1"/>
    <col min="16151" max="16151" width="15.625" style="19" customWidth="1"/>
    <col min="16152" max="16163" width="9.625" style="19" customWidth="1"/>
    <col min="16164" max="16384" width="9" style="19"/>
  </cols>
  <sheetData>
    <row r="1" spans="1:24" ht="35.1" customHeight="1">
      <c r="R1" s="171" t="s">
        <v>298</v>
      </c>
    </row>
    <row r="2" spans="1:24" ht="69.95" customHeight="1">
      <c r="A2" s="849" t="s">
        <v>88</v>
      </c>
      <c r="B2" s="849"/>
      <c r="C2" s="849"/>
      <c r="D2" s="849"/>
      <c r="E2" s="849"/>
      <c r="F2" s="849"/>
      <c r="G2" s="849"/>
      <c r="H2" s="849"/>
      <c r="I2" s="849"/>
      <c r="J2" s="849"/>
      <c r="K2" s="849"/>
      <c r="L2" s="849"/>
      <c r="M2" s="849"/>
      <c r="N2" s="849"/>
      <c r="O2" s="849"/>
      <c r="P2" s="849"/>
      <c r="Q2" s="849"/>
      <c r="R2" s="849"/>
      <c r="S2" s="28"/>
      <c r="T2" s="28"/>
      <c r="U2" s="28"/>
      <c r="V2" s="28"/>
      <c r="W2" s="28"/>
      <c r="X2" s="20"/>
    </row>
    <row r="3" spans="1:24" s="25" customFormat="1" ht="30" customHeight="1">
      <c r="A3" s="68"/>
      <c r="B3" s="69"/>
      <c r="C3" s="70"/>
      <c r="D3" s="70"/>
      <c r="E3" s="70"/>
      <c r="F3" s="70"/>
      <c r="G3" s="70"/>
      <c r="H3" s="70"/>
      <c r="I3" s="70"/>
      <c r="J3" s="70"/>
      <c r="K3" s="70"/>
      <c r="L3" s="70"/>
      <c r="M3" s="70"/>
      <c r="N3" s="70"/>
      <c r="O3" s="70"/>
      <c r="P3" s="70"/>
      <c r="Q3" s="70"/>
      <c r="R3" s="70"/>
      <c r="S3" s="21"/>
      <c r="T3" s="21"/>
      <c r="U3" s="21"/>
      <c r="V3" s="21"/>
      <c r="W3" s="26"/>
      <c r="X3" s="20"/>
    </row>
    <row r="4" spans="1:24" s="30" customFormat="1" ht="39.950000000000003" customHeight="1">
      <c r="A4" s="67"/>
      <c r="B4" s="861" t="s">
        <v>34</v>
      </c>
      <c r="C4" s="861"/>
      <c r="D4" s="861"/>
      <c r="E4" s="861"/>
      <c r="F4" s="861"/>
      <c r="G4" s="863">
        <f>'交付申請（入力フォーム）'!$D$7</f>
        <v>0</v>
      </c>
      <c r="H4" s="863"/>
      <c r="I4" s="863"/>
      <c r="J4" s="863"/>
      <c r="K4" s="863"/>
      <c r="L4" s="863"/>
      <c r="M4" s="126"/>
      <c r="N4" s="126"/>
      <c r="O4" s="126"/>
      <c r="P4" s="126"/>
      <c r="Q4" s="126"/>
      <c r="R4" s="32"/>
      <c r="S4" s="31"/>
      <c r="T4" s="31"/>
      <c r="U4" s="31"/>
      <c r="V4" s="31"/>
      <c r="W4" s="31"/>
    </row>
    <row r="5" spans="1:24" s="30" customFormat="1" ht="39.75" customHeight="1">
      <c r="A5" s="32"/>
      <c r="B5" s="274" t="s">
        <v>36</v>
      </c>
      <c r="C5" s="862">
        <f>'交付申請（入力フォーム）'!$D$33</f>
        <v>0</v>
      </c>
      <c r="D5" s="862"/>
      <c r="E5" s="862"/>
      <c r="F5" s="862"/>
      <c r="G5" s="274" t="s">
        <v>37</v>
      </c>
      <c r="H5" s="861"/>
      <c r="I5" s="861"/>
      <c r="J5" s="861"/>
      <c r="K5" s="861"/>
      <c r="L5" s="861"/>
      <c r="M5" s="861" t="s">
        <v>107</v>
      </c>
      <c r="N5" s="861"/>
      <c r="O5" s="861"/>
      <c r="P5" s="861">
        <f>'交付申請（入力フォーム）'!$I$33</f>
        <v>0</v>
      </c>
      <c r="Q5" s="861"/>
      <c r="R5" s="32"/>
      <c r="S5" s="33"/>
      <c r="T5" s="33"/>
      <c r="U5" s="33"/>
      <c r="V5" s="33"/>
      <c r="X5" s="34"/>
    </row>
    <row r="6" spans="1:24" s="25" customFormat="1" ht="24.75" customHeight="1">
      <c r="A6" s="68"/>
      <c r="B6" s="69"/>
      <c r="C6" s="70"/>
      <c r="D6" s="70"/>
      <c r="E6" s="70"/>
      <c r="F6" s="70"/>
      <c r="G6" s="70"/>
      <c r="H6" s="70"/>
      <c r="I6" s="70"/>
      <c r="J6" s="70"/>
      <c r="K6" s="70"/>
      <c r="L6" s="70"/>
      <c r="M6" s="70"/>
      <c r="N6" s="70"/>
      <c r="O6" s="70"/>
      <c r="P6" s="70"/>
      <c r="Q6" s="70"/>
      <c r="R6" s="70"/>
      <c r="S6" s="21"/>
      <c r="T6" s="21"/>
      <c r="U6" s="21"/>
      <c r="V6" s="21"/>
      <c r="W6" s="26"/>
      <c r="X6" s="20"/>
    </row>
    <row r="7" spans="1:24" s="25" customFormat="1" ht="35.1" customHeight="1">
      <c r="A7" s="68"/>
      <c r="B7" s="121" t="s">
        <v>35</v>
      </c>
      <c r="C7" s="122"/>
      <c r="D7" s="122"/>
      <c r="E7" s="122"/>
      <c r="F7" s="122"/>
      <c r="G7" s="122"/>
      <c r="H7" s="122"/>
      <c r="I7" s="122"/>
      <c r="J7" s="122"/>
      <c r="K7" s="111"/>
      <c r="L7" s="111"/>
      <c r="M7" s="111"/>
      <c r="N7" s="111"/>
      <c r="O7" s="70"/>
      <c r="P7" s="70"/>
      <c r="Q7" s="70"/>
      <c r="R7" s="70"/>
      <c r="S7" s="21"/>
      <c r="T7" s="21"/>
      <c r="U7" s="21"/>
      <c r="V7" s="21"/>
      <c r="W7" s="24"/>
      <c r="X7" s="20"/>
    </row>
    <row r="8" spans="1:24" s="25" customFormat="1" ht="35.1" customHeight="1">
      <c r="A8" s="68"/>
      <c r="B8" s="123" t="str">
        <f>'交付申請（入力フォーム）'!$AC$23</f>
        <v>□</v>
      </c>
      <c r="C8" s="121" t="s">
        <v>49</v>
      </c>
      <c r="D8" s="121"/>
      <c r="E8" s="122"/>
      <c r="F8" s="122"/>
      <c r="G8" s="122"/>
      <c r="H8" s="122"/>
      <c r="I8" s="122"/>
      <c r="J8" s="122"/>
      <c r="K8" s="111"/>
      <c r="L8" s="111"/>
      <c r="M8" s="111"/>
      <c r="N8" s="111"/>
      <c r="O8" s="70"/>
      <c r="P8" s="70"/>
      <c r="Q8" s="70"/>
      <c r="R8" s="70"/>
      <c r="S8" s="26"/>
      <c r="T8" s="21"/>
      <c r="U8" s="21"/>
      <c r="V8" s="21"/>
      <c r="W8" s="24"/>
      <c r="X8" s="20"/>
    </row>
    <row r="9" spans="1:24" s="25" customFormat="1" ht="35.1" customHeight="1">
      <c r="A9" s="71"/>
      <c r="B9" s="123" t="str">
        <f>'交付申請（入力フォーム）'!$AC$24</f>
        <v>■</v>
      </c>
      <c r="C9" s="124" t="s">
        <v>106</v>
      </c>
      <c r="D9" s="124"/>
      <c r="E9" s="116"/>
      <c r="F9" s="116"/>
      <c r="G9" s="116"/>
      <c r="H9" s="116"/>
      <c r="I9" s="116"/>
      <c r="J9" s="116"/>
      <c r="K9" s="112"/>
      <c r="L9" s="112"/>
      <c r="M9" s="112"/>
      <c r="N9" s="112"/>
      <c r="O9" s="69"/>
      <c r="P9" s="69"/>
      <c r="Q9" s="69"/>
      <c r="R9" s="69"/>
      <c r="S9" s="26"/>
      <c r="U9" s="26"/>
      <c r="V9" s="26"/>
      <c r="W9" s="26"/>
    </row>
    <row r="10" spans="1:24" ht="30" customHeight="1" thickBot="1">
      <c r="A10" s="72"/>
      <c r="B10" s="122"/>
      <c r="C10" s="122"/>
      <c r="D10" s="122"/>
      <c r="E10" s="122"/>
      <c r="F10" s="122"/>
      <c r="G10" s="122"/>
      <c r="H10" s="122"/>
      <c r="I10" s="122"/>
      <c r="J10" s="122"/>
      <c r="K10" s="111"/>
      <c r="L10" s="111"/>
      <c r="M10" s="111"/>
      <c r="N10" s="111"/>
      <c r="O10" s="73"/>
      <c r="P10" s="74"/>
      <c r="Q10" s="74"/>
      <c r="R10" s="123" t="s">
        <v>45</v>
      </c>
      <c r="S10" s="23"/>
      <c r="T10" s="23"/>
      <c r="U10" s="23"/>
      <c r="V10" s="23"/>
      <c r="W10" s="22"/>
    </row>
    <row r="11" spans="1:24" s="30" customFormat="1" ht="35.1" customHeight="1">
      <c r="A11" s="67"/>
      <c r="B11" s="850" t="s">
        <v>4</v>
      </c>
      <c r="C11" s="851"/>
      <c r="D11" s="851"/>
      <c r="E11" s="851"/>
      <c r="F11" s="851"/>
      <c r="G11" s="851"/>
      <c r="H11" s="272"/>
      <c r="I11" s="852" t="s">
        <v>38</v>
      </c>
      <c r="J11" s="853"/>
      <c r="K11" s="853"/>
      <c r="L11" s="853"/>
      <c r="M11" s="853"/>
      <c r="N11" s="853"/>
      <c r="O11" s="853"/>
      <c r="P11" s="853"/>
      <c r="Q11" s="854"/>
      <c r="R11" s="855"/>
      <c r="S11" s="31"/>
      <c r="T11" s="31"/>
      <c r="U11" s="31"/>
      <c r="V11" s="31"/>
      <c r="W11" s="34"/>
    </row>
    <row r="12" spans="1:24" s="30" customFormat="1" ht="35.1" customHeight="1">
      <c r="A12" s="67"/>
      <c r="B12" s="856" t="s">
        <v>33</v>
      </c>
      <c r="C12" s="819"/>
      <c r="D12" s="817" t="s">
        <v>50</v>
      </c>
      <c r="E12" s="818"/>
      <c r="F12" s="818"/>
      <c r="G12" s="818"/>
      <c r="H12" s="820"/>
      <c r="I12" s="859" t="s">
        <v>33</v>
      </c>
      <c r="J12" s="860"/>
      <c r="K12" s="817" t="s">
        <v>39</v>
      </c>
      <c r="L12" s="818"/>
      <c r="M12" s="818"/>
      <c r="N12" s="819"/>
      <c r="O12" s="817" t="s">
        <v>40</v>
      </c>
      <c r="P12" s="818"/>
      <c r="Q12" s="818"/>
      <c r="R12" s="820"/>
      <c r="S12" s="31"/>
      <c r="T12" s="31"/>
      <c r="U12" s="31"/>
      <c r="V12" s="31"/>
      <c r="W12" s="34"/>
    </row>
    <row r="13" spans="1:24" s="30" customFormat="1" ht="35.1" customHeight="1">
      <c r="A13" s="67"/>
      <c r="B13" s="857"/>
      <c r="C13" s="858"/>
      <c r="D13" s="129"/>
      <c r="E13" s="129"/>
      <c r="F13" s="129"/>
      <c r="G13" s="864" t="s">
        <v>41</v>
      </c>
      <c r="H13" s="865"/>
      <c r="I13" s="857"/>
      <c r="J13" s="858"/>
      <c r="K13" s="129"/>
      <c r="L13" s="129"/>
      <c r="M13" s="273"/>
      <c r="N13" s="131" t="s">
        <v>41</v>
      </c>
      <c r="O13" s="132"/>
      <c r="P13" s="129"/>
      <c r="Q13" s="129"/>
      <c r="R13" s="133" t="s">
        <v>41</v>
      </c>
      <c r="S13" s="31"/>
      <c r="T13" s="31"/>
      <c r="U13" s="31"/>
      <c r="V13" s="31"/>
      <c r="W13" s="34"/>
    </row>
    <row r="14" spans="1:24" s="26" customFormat="1" ht="35.1" customHeight="1">
      <c r="A14" s="69"/>
      <c r="B14" s="787">
        <f>'交付申請（入力フォーム）'!W27</f>
        <v>0</v>
      </c>
      <c r="C14" s="788"/>
      <c r="D14" s="373" t="s">
        <v>248</v>
      </c>
      <c r="E14" s="374"/>
      <c r="F14" s="374" t="s">
        <v>249</v>
      </c>
      <c r="G14" s="799" t="s">
        <v>251</v>
      </c>
      <c r="H14" s="800"/>
      <c r="I14" s="810" t="s">
        <v>227</v>
      </c>
      <c r="J14" s="811"/>
      <c r="K14" s="373" t="s">
        <v>248</v>
      </c>
      <c r="L14" s="374"/>
      <c r="M14" s="374" t="s">
        <v>249</v>
      </c>
      <c r="N14" s="388" t="s">
        <v>251</v>
      </c>
      <c r="O14" s="373" t="s">
        <v>248</v>
      </c>
      <c r="P14" s="374"/>
      <c r="Q14" s="374" t="s">
        <v>249</v>
      </c>
      <c r="R14" s="391" t="s">
        <v>251</v>
      </c>
      <c r="S14" s="27"/>
      <c r="T14" s="27"/>
      <c r="U14" s="27"/>
      <c r="V14" s="27"/>
      <c r="W14" s="24"/>
    </row>
    <row r="15" spans="1:24" s="26" customFormat="1" ht="35.1" customHeight="1">
      <c r="A15" s="69"/>
      <c r="B15" s="797"/>
      <c r="C15" s="798"/>
      <c r="D15" s="134"/>
      <c r="E15" s="298">
        <f>'交付申請（入力フォーム）'!Z27</f>
        <v>0</v>
      </c>
      <c r="F15" s="135"/>
      <c r="G15" s="785">
        <f>'交付申請（入力フォーム）'!AB27</f>
        <v>0</v>
      </c>
      <c r="H15" s="786"/>
      <c r="I15" s="812"/>
      <c r="J15" s="813"/>
      <c r="K15" s="134"/>
      <c r="L15" s="298">
        <f>'交付申請（入力フォーム）'!AH27</f>
        <v>0</v>
      </c>
      <c r="M15" s="135"/>
      <c r="N15" s="389">
        <f>'交付申請（入力フォーム）'!AJ27</f>
        <v>0</v>
      </c>
      <c r="O15" s="134"/>
      <c r="P15" s="298">
        <f>'交付申請（入力フォーム）'!AL27</f>
        <v>0</v>
      </c>
      <c r="Q15" s="135"/>
      <c r="R15" s="392">
        <f>'交付申請（入力フォーム）'!AN27</f>
        <v>0</v>
      </c>
      <c r="S15" s="27"/>
      <c r="T15" s="27"/>
      <c r="U15" s="27"/>
      <c r="V15" s="27"/>
      <c r="W15" s="24"/>
    </row>
    <row r="16" spans="1:24" s="26" customFormat="1" ht="35.1" customHeight="1">
      <c r="A16" s="69"/>
      <c r="B16" s="787">
        <f>'交付申請（入力フォーム）'!W28</f>
        <v>0</v>
      </c>
      <c r="C16" s="788"/>
      <c r="D16" s="373" t="s">
        <v>248</v>
      </c>
      <c r="E16" s="374"/>
      <c r="F16" s="374" t="s">
        <v>249</v>
      </c>
      <c r="G16" s="799" t="s">
        <v>251</v>
      </c>
      <c r="H16" s="800"/>
      <c r="I16" s="810" t="s">
        <v>228</v>
      </c>
      <c r="J16" s="811"/>
      <c r="K16" s="373" t="s">
        <v>248</v>
      </c>
      <c r="L16" s="374"/>
      <c r="M16" s="374" t="s">
        <v>249</v>
      </c>
      <c r="N16" s="388" t="s">
        <v>251</v>
      </c>
      <c r="O16" s="373" t="s">
        <v>248</v>
      </c>
      <c r="P16" s="374"/>
      <c r="Q16" s="374" t="s">
        <v>249</v>
      </c>
      <c r="R16" s="391" t="s">
        <v>251</v>
      </c>
      <c r="S16" s="27"/>
      <c r="T16" s="27"/>
      <c r="U16" s="27"/>
      <c r="V16" s="27"/>
      <c r="W16" s="24"/>
    </row>
    <row r="17" spans="1:23" s="26" customFormat="1" ht="35.1" customHeight="1">
      <c r="A17" s="69"/>
      <c r="B17" s="797"/>
      <c r="C17" s="798"/>
      <c r="D17" s="134"/>
      <c r="E17" s="298">
        <f>'交付申請（入力フォーム）'!Z28</f>
        <v>0</v>
      </c>
      <c r="F17" s="135"/>
      <c r="G17" s="785">
        <f>'交付申請（入力フォーム）'!AB28</f>
        <v>0</v>
      </c>
      <c r="H17" s="786"/>
      <c r="I17" s="812"/>
      <c r="J17" s="813"/>
      <c r="K17" s="134"/>
      <c r="L17" s="298">
        <f>'交付申請（入力フォーム）'!AH28</f>
        <v>0</v>
      </c>
      <c r="M17" s="135"/>
      <c r="N17" s="389">
        <f>'交付申請（入力フォーム）'!AJ28</f>
        <v>0</v>
      </c>
      <c r="O17" s="134"/>
      <c r="P17" s="298">
        <f>'交付申請（入力フォーム）'!AL28</f>
        <v>0</v>
      </c>
      <c r="Q17" s="135"/>
      <c r="R17" s="392">
        <f>'交付申請（入力フォーム）'!AN28</f>
        <v>0</v>
      </c>
      <c r="S17" s="27"/>
      <c r="T17" s="27"/>
      <c r="U17" s="27"/>
      <c r="V17" s="27"/>
      <c r="W17" s="24"/>
    </row>
    <row r="18" spans="1:23" s="26" customFormat="1" ht="35.1" customHeight="1">
      <c r="A18" s="69"/>
      <c r="B18" s="787">
        <f>'交付申請（入力フォーム）'!W29</f>
        <v>0</v>
      </c>
      <c r="C18" s="788"/>
      <c r="D18" s="373" t="s">
        <v>248</v>
      </c>
      <c r="E18" s="374"/>
      <c r="F18" s="374" t="s">
        <v>249</v>
      </c>
      <c r="G18" s="799" t="s">
        <v>251</v>
      </c>
      <c r="H18" s="800"/>
      <c r="I18" s="810" t="s">
        <v>229</v>
      </c>
      <c r="J18" s="811"/>
      <c r="K18" s="373" t="s">
        <v>248</v>
      </c>
      <c r="L18" s="374"/>
      <c r="M18" s="374" t="s">
        <v>249</v>
      </c>
      <c r="N18" s="388" t="s">
        <v>251</v>
      </c>
      <c r="O18" s="373" t="s">
        <v>248</v>
      </c>
      <c r="P18" s="374"/>
      <c r="Q18" s="374" t="s">
        <v>249</v>
      </c>
      <c r="R18" s="391" t="s">
        <v>251</v>
      </c>
      <c r="S18" s="27"/>
      <c r="T18" s="27"/>
      <c r="U18" s="27"/>
      <c r="V18" s="27"/>
      <c r="W18" s="24"/>
    </row>
    <row r="19" spans="1:23" s="26" customFormat="1" ht="35.1" customHeight="1">
      <c r="A19" s="69"/>
      <c r="B19" s="797"/>
      <c r="C19" s="798"/>
      <c r="D19" s="134"/>
      <c r="E19" s="298">
        <f>'交付申請（入力フォーム）'!Z29</f>
        <v>0</v>
      </c>
      <c r="F19" s="135"/>
      <c r="G19" s="785">
        <f>'交付申請（入力フォーム）'!AB29</f>
        <v>0</v>
      </c>
      <c r="H19" s="786"/>
      <c r="I19" s="812"/>
      <c r="J19" s="813"/>
      <c r="K19" s="134"/>
      <c r="L19" s="298">
        <f>'交付申請（入力フォーム）'!AH29</f>
        <v>0</v>
      </c>
      <c r="M19" s="135"/>
      <c r="N19" s="389">
        <f>'交付申請（入力フォーム）'!AJ29</f>
        <v>0</v>
      </c>
      <c r="O19" s="134"/>
      <c r="P19" s="298">
        <f>'交付申請（入力フォーム）'!AL29</f>
        <v>0</v>
      </c>
      <c r="Q19" s="135"/>
      <c r="R19" s="392">
        <f>'交付申請（入力フォーム）'!AN29</f>
        <v>0</v>
      </c>
      <c r="S19" s="27"/>
      <c r="T19" s="27"/>
      <c r="U19" s="27"/>
      <c r="V19" s="27"/>
      <c r="W19" s="24"/>
    </row>
    <row r="20" spans="1:23" s="26" customFormat="1" ht="35.1" customHeight="1">
      <c r="A20" s="69"/>
      <c r="B20" s="787">
        <f>'交付申請（入力フォーム）'!W30</f>
        <v>0</v>
      </c>
      <c r="C20" s="788"/>
      <c r="D20" s="373" t="s">
        <v>248</v>
      </c>
      <c r="E20" s="374"/>
      <c r="F20" s="374" t="s">
        <v>249</v>
      </c>
      <c r="G20" s="799" t="s">
        <v>251</v>
      </c>
      <c r="H20" s="800"/>
      <c r="I20" s="810" t="s">
        <v>230</v>
      </c>
      <c r="J20" s="811"/>
      <c r="K20" s="373" t="s">
        <v>248</v>
      </c>
      <c r="L20" s="374"/>
      <c r="M20" s="374" t="s">
        <v>249</v>
      </c>
      <c r="N20" s="388" t="s">
        <v>251</v>
      </c>
      <c r="O20" s="373" t="s">
        <v>248</v>
      </c>
      <c r="P20" s="374"/>
      <c r="Q20" s="374" t="s">
        <v>249</v>
      </c>
      <c r="R20" s="391" t="s">
        <v>251</v>
      </c>
      <c r="S20" s="27"/>
      <c r="T20" s="27"/>
      <c r="U20" s="27"/>
      <c r="V20" s="27"/>
      <c r="W20" s="24"/>
    </row>
    <row r="21" spans="1:23" s="26" customFormat="1" ht="35.1" customHeight="1">
      <c r="A21" s="69"/>
      <c r="B21" s="797"/>
      <c r="C21" s="798"/>
      <c r="D21" s="134"/>
      <c r="E21" s="298">
        <f>'交付申請（入力フォーム）'!Z30</f>
        <v>0</v>
      </c>
      <c r="F21" s="135"/>
      <c r="G21" s="785">
        <f>'交付申請（入力フォーム）'!AB30</f>
        <v>0</v>
      </c>
      <c r="H21" s="786"/>
      <c r="I21" s="812"/>
      <c r="J21" s="813"/>
      <c r="K21" s="134"/>
      <c r="L21" s="298">
        <f>'交付申請（入力フォーム）'!AH30</f>
        <v>0</v>
      </c>
      <c r="M21" s="135"/>
      <c r="N21" s="389">
        <f>'交付申請（入力フォーム）'!AJ30</f>
        <v>0</v>
      </c>
      <c r="O21" s="134"/>
      <c r="P21" s="298">
        <f>'交付申請（入力フォーム）'!AL30</f>
        <v>0</v>
      </c>
      <c r="Q21" s="135"/>
      <c r="R21" s="392">
        <f>'交付申請（入力フォーム）'!AN30</f>
        <v>0</v>
      </c>
      <c r="S21" s="27"/>
      <c r="T21" s="27"/>
      <c r="U21" s="27"/>
      <c r="V21" s="27"/>
      <c r="W21" s="24"/>
    </row>
    <row r="22" spans="1:23" s="26" customFormat="1" ht="35.1" customHeight="1">
      <c r="A22" s="69"/>
      <c r="B22" s="787">
        <f>'交付申請（入力フォーム）'!W31</f>
        <v>0</v>
      </c>
      <c r="C22" s="788"/>
      <c r="D22" s="373" t="s">
        <v>248</v>
      </c>
      <c r="E22" s="374"/>
      <c r="F22" s="374" t="s">
        <v>249</v>
      </c>
      <c r="G22" s="799" t="s">
        <v>251</v>
      </c>
      <c r="H22" s="800"/>
      <c r="I22" s="810" t="s">
        <v>231</v>
      </c>
      <c r="J22" s="811"/>
      <c r="K22" s="373" t="s">
        <v>248</v>
      </c>
      <c r="L22" s="374"/>
      <c r="M22" s="374" t="s">
        <v>249</v>
      </c>
      <c r="N22" s="388" t="s">
        <v>251</v>
      </c>
      <c r="O22" s="373" t="s">
        <v>248</v>
      </c>
      <c r="P22" s="374"/>
      <c r="Q22" s="374" t="s">
        <v>249</v>
      </c>
      <c r="R22" s="391" t="s">
        <v>251</v>
      </c>
      <c r="S22" s="27"/>
      <c r="T22" s="27"/>
      <c r="U22" s="27"/>
      <c r="V22" s="27"/>
      <c r="W22" s="24"/>
    </row>
    <row r="23" spans="1:23" s="26" customFormat="1" ht="35.1" customHeight="1">
      <c r="A23" s="69"/>
      <c r="B23" s="797"/>
      <c r="C23" s="798"/>
      <c r="D23" s="134"/>
      <c r="E23" s="298">
        <f>'交付申請（入力フォーム）'!Z31</f>
        <v>0</v>
      </c>
      <c r="F23" s="135"/>
      <c r="G23" s="785">
        <f>'交付申請（入力フォーム）'!AB31</f>
        <v>0</v>
      </c>
      <c r="H23" s="786"/>
      <c r="I23" s="812"/>
      <c r="J23" s="813"/>
      <c r="K23" s="134"/>
      <c r="L23" s="298">
        <f>'交付申請（入力フォーム）'!AH31</f>
        <v>0</v>
      </c>
      <c r="M23" s="135"/>
      <c r="N23" s="389">
        <f>'交付申請（入力フォーム）'!AJ31</f>
        <v>0</v>
      </c>
      <c r="O23" s="134"/>
      <c r="P23" s="298">
        <f>'交付申請（入力フォーム）'!AL31</f>
        <v>0</v>
      </c>
      <c r="Q23" s="135"/>
      <c r="R23" s="392">
        <f>'交付申請（入力フォーム）'!AN31</f>
        <v>0</v>
      </c>
      <c r="S23" s="27"/>
      <c r="T23" s="27"/>
      <c r="U23" s="27"/>
      <c r="V23" s="27"/>
      <c r="W23" s="24"/>
    </row>
    <row r="24" spans="1:23" s="26" customFormat="1" ht="35.1" customHeight="1">
      <c r="A24" s="69"/>
      <c r="B24" s="787">
        <f>'交付申請（入力フォーム）'!W32</f>
        <v>0</v>
      </c>
      <c r="C24" s="788"/>
      <c r="D24" s="373" t="s">
        <v>248</v>
      </c>
      <c r="E24" s="374"/>
      <c r="F24" s="374" t="s">
        <v>249</v>
      </c>
      <c r="G24" s="799" t="s">
        <v>251</v>
      </c>
      <c r="H24" s="800"/>
      <c r="I24" s="810" t="s">
        <v>232</v>
      </c>
      <c r="J24" s="811"/>
      <c r="K24" s="373" t="s">
        <v>248</v>
      </c>
      <c r="L24" s="374"/>
      <c r="M24" s="374" t="s">
        <v>249</v>
      </c>
      <c r="N24" s="388" t="s">
        <v>251</v>
      </c>
      <c r="O24" s="373" t="s">
        <v>248</v>
      </c>
      <c r="P24" s="374"/>
      <c r="Q24" s="374" t="s">
        <v>249</v>
      </c>
      <c r="R24" s="391" t="s">
        <v>251</v>
      </c>
      <c r="S24" s="27"/>
      <c r="T24" s="27"/>
      <c r="U24" s="27"/>
      <c r="V24" s="27"/>
      <c r="W24" s="24"/>
    </row>
    <row r="25" spans="1:23" s="26" customFormat="1" ht="35.1" customHeight="1">
      <c r="A25" s="69"/>
      <c r="B25" s="797"/>
      <c r="C25" s="798"/>
      <c r="D25" s="134"/>
      <c r="E25" s="298">
        <f>'交付申請（入力フォーム）'!Z32</f>
        <v>0</v>
      </c>
      <c r="F25" s="135"/>
      <c r="G25" s="785">
        <f>'交付申請（入力フォーム）'!AB32</f>
        <v>0</v>
      </c>
      <c r="H25" s="786"/>
      <c r="I25" s="812"/>
      <c r="J25" s="813"/>
      <c r="K25" s="134"/>
      <c r="L25" s="298">
        <f>'交付申請（入力フォーム）'!AH32</f>
        <v>0</v>
      </c>
      <c r="M25" s="135"/>
      <c r="N25" s="389">
        <f>'交付申請（入力フォーム）'!AJ32</f>
        <v>0</v>
      </c>
      <c r="O25" s="134"/>
      <c r="P25" s="298">
        <f>'交付申請（入力フォーム）'!AL32</f>
        <v>0</v>
      </c>
      <c r="Q25" s="135"/>
      <c r="R25" s="392">
        <f>'交付申請（入力フォーム）'!AN32</f>
        <v>0</v>
      </c>
      <c r="S25" s="27"/>
      <c r="T25" s="27"/>
      <c r="U25" s="27"/>
      <c r="V25" s="27"/>
      <c r="W25" s="24"/>
    </row>
    <row r="26" spans="1:23" s="26" customFormat="1" ht="35.1" customHeight="1">
      <c r="A26" s="69"/>
      <c r="B26" s="787">
        <f>'交付申請（入力フォーム）'!W33</f>
        <v>0</v>
      </c>
      <c r="C26" s="788"/>
      <c r="D26" s="373" t="s">
        <v>248</v>
      </c>
      <c r="E26" s="374"/>
      <c r="F26" s="374" t="s">
        <v>249</v>
      </c>
      <c r="G26" s="799" t="s">
        <v>251</v>
      </c>
      <c r="H26" s="800"/>
      <c r="I26" s="791" t="str">
        <f>"その他（"&amp;'交付申請（入力フォーム）'!AF33&amp;"）"</f>
        <v>その他（）</v>
      </c>
      <c r="J26" s="792"/>
      <c r="K26" s="373" t="s">
        <v>248</v>
      </c>
      <c r="L26" s="374"/>
      <c r="M26" s="374" t="s">
        <v>249</v>
      </c>
      <c r="N26" s="388" t="s">
        <v>251</v>
      </c>
      <c r="O26" s="373" t="s">
        <v>248</v>
      </c>
      <c r="P26" s="374"/>
      <c r="Q26" s="374" t="s">
        <v>249</v>
      </c>
      <c r="R26" s="391" t="s">
        <v>251</v>
      </c>
      <c r="S26" s="27"/>
      <c r="T26" s="27"/>
      <c r="U26" s="27"/>
      <c r="V26" s="27"/>
      <c r="W26" s="24"/>
    </row>
    <row r="27" spans="1:23" s="26" customFormat="1" ht="35.1" customHeight="1">
      <c r="A27" s="69"/>
      <c r="B27" s="797"/>
      <c r="C27" s="798"/>
      <c r="D27" s="134"/>
      <c r="E27" s="298">
        <f>'交付申請（入力フォーム）'!Z33</f>
        <v>0</v>
      </c>
      <c r="F27" s="135"/>
      <c r="G27" s="785">
        <f>'交付申請（入力フォーム）'!AB33</f>
        <v>0</v>
      </c>
      <c r="H27" s="786"/>
      <c r="I27" s="793"/>
      <c r="J27" s="794"/>
      <c r="K27" s="134"/>
      <c r="L27" s="298">
        <f>'交付申請（入力フォーム）'!AH33</f>
        <v>0</v>
      </c>
      <c r="M27" s="135"/>
      <c r="N27" s="389">
        <f>'交付申請（入力フォーム）'!AJ33</f>
        <v>0</v>
      </c>
      <c r="O27" s="134"/>
      <c r="P27" s="298">
        <f>'交付申請（入力フォーム）'!AL33</f>
        <v>0</v>
      </c>
      <c r="Q27" s="135"/>
      <c r="R27" s="392">
        <f>'交付申請（入力フォーム）'!AN33</f>
        <v>0</v>
      </c>
      <c r="S27" s="27"/>
      <c r="T27" s="27"/>
      <c r="U27" s="27"/>
      <c r="V27" s="27"/>
      <c r="W27" s="24"/>
    </row>
    <row r="28" spans="1:23" s="26" customFormat="1" ht="35.1" customHeight="1">
      <c r="A28" s="69"/>
      <c r="B28" s="787">
        <f>'交付申請（入力フォーム）'!W34</f>
        <v>0</v>
      </c>
      <c r="C28" s="788"/>
      <c r="D28" s="373" t="s">
        <v>248</v>
      </c>
      <c r="E28" s="374"/>
      <c r="F28" s="374" t="s">
        <v>249</v>
      </c>
      <c r="G28" s="799" t="s">
        <v>251</v>
      </c>
      <c r="H28" s="800"/>
      <c r="I28" s="791" t="str">
        <f>"その他（"&amp;'交付申請（入力フォーム）'!AF34&amp;"）"</f>
        <v>その他（）</v>
      </c>
      <c r="J28" s="792"/>
      <c r="K28" s="373" t="s">
        <v>248</v>
      </c>
      <c r="L28" s="374"/>
      <c r="M28" s="374" t="s">
        <v>249</v>
      </c>
      <c r="N28" s="388" t="s">
        <v>251</v>
      </c>
      <c r="O28" s="373" t="s">
        <v>248</v>
      </c>
      <c r="P28" s="374"/>
      <c r="Q28" s="374" t="s">
        <v>249</v>
      </c>
      <c r="R28" s="391" t="s">
        <v>251</v>
      </c>
      <c r="S28" s="27"/>
      <c r="T28" s="27"/>
      <c r="U28" s="27"/>
      <c r="V28" s="27"/>
      <c r="W28" s="24"/>
    </row>
    <row r="29" spans="1:23" s="26" customFormat="1" ht="35.1" customHeight="1">
      <c r="A29" s="69"/>
      <c r="B29" s="797"/>
      <c r="C29" s="798"/>
      <c r="D29" s="134"/>
      <c r="E29" s="298">
        <f>'交付申請（入力フォーム）'!Z34</f>
        <v>0</v>
      </c>
      <c r="F29" s="135"/>
      <c r="G29" s="785">
        <f>'交付申請（入力フォーム）'!AB34</f>
        <v>0</v>
      </c>
      <c r="H29" s="786"/>
      <c r="I29" s="793"/>
      <c r="J29" s="794"/>
      <c r="K29" s="134"/>
      <c r="L29" s="298">
        <f>'交付申請（入力フォーム）'!AH34</f>
        <v>0</v>
      </c>
      <c r="M29" s="135"/>
      <c r="N29" s="389">
        <f>'交付申請（入力フォーム）'!AJ34</f>
        <v>0</v>
      </c>
      <c r="O29" s="134"/>
      <c r="P29" s="298">
        <f>'交付申請（入力フォーム）'!AL34</f>
        <v>0</v>
      </c>
      <c r="Q29" s="135"/>
      <c r="R29" s="392">
        <f>'交付申請（入力フォーム）'!AN34</f>
        <v>0</v>
      </c>
      <c r="S29" s="27"/>
      <c r="T29" s="27"/>
      <c r="U29" s="27"/>
      <c r="V29" s="27"/>
      <c r="W29" s="24"/>
    </row>
    <row r="30" spans="1:23" s="26" customFormat="1" ht="35.1" customHeight="1">
      <c r="A30" s="69"/>
      <c r="B30" s="787">
        <f>'交付申請（入力フォーム）'!W35</f>
        <v>0</v>
      </c>
      <c r="C30" s="788"/>
      <c r="D30" s="373" t="s">
        <v>248</v>
      </c>
      <c r="E30" s="374"/>
      <c r="F30" s="374" t="s">
        <v>249</v>
      </c>
      <c r="G30" s="799" t="s">
        <v>251</v>
      </c>
      <c r="H30" s="800"/>
      <c r="I30" s="791" t="str">
        <f>"その他（"&amp;'交付申請（入力フォーム）'!AF35&amp;"）"</f>
        <v>その他（）</v>
      </c>
      <c r="J30" s="792"/>
      <c r="K30" s="373" t="s">
        <v>248</v>
      </c>
      <c r="L30" s="374"/>
      <c r="M30" s="374" t="s">
        <v>249</v>
      </c>
      <c r="N30" s="388" t="s">
        <v>251</v>
      </c>
      <c r="O30" s="373" t="s">
        <v>248</v>
      </c>
      <c r="P30" s="374"/>
      <c r="Q30" s="374" t="s">
        <v>249</v>
      </c>
      <c r="R30" s="391" t="s">
        <v>251</v>
      </c>
      <c r="S30" s="27"/>
      <c r="T30" s="27"/>
      <c r="U30" s="27"/>
      <c r="V30" s="27"/>
      <c r="W30" s="24"/>
    </row>
    <row r="31" spans="1:23" s="26" customFormat="1" ht="35.1" customHeight="1">
      <c r="A31" s="69"/>
      <c r="B31" s="797"/>
      <c r="C31" s="798"/>
      <c r="D31" s="134"/>
      <c r="E31" s="298">
        <f>'交付申請（入力フォーム）'!Z35</f>
        <v>0</v>
      </c>
      <c r="F31" s="135"/>
      <c r="G31" s="785">
        <f>'交付申請（入力フォーム）'!AB35</f>
        <v>0</v>
      </c>
      <c r="H31" s="786"/>
      <c r="I31" s="793"/>
      <c r="J31" s="794"/>
      <c r="K31" s="134"/>
      <c r="L31" s="298">
        <f>'交付申請（入力フォーム）'!AH35</f>
        <v>0</v>
      </c>
      <c r="M31" s="135"/>
      <c r="N31" s="389">
        <f>'交付申請（入力フォーム）'!AJ35</f>
        <v>0</v>
      </c>
      <c r="O31" s="134"/>
      <c r="P31" s="298">
        <f>'交付申請（入力フォーム）'!AL35</f>
        <v>0</v>
      </c>
      <c r="Q31" s="135"/>
      <c r="R31" s="392">
        <f>'交付申請（入力フォーム）'!AN35</f>
        <v>0</v>
      </c>
      <c r="S31" s="27"/>
      <c r="T31" s="27"/>
      <c r="U31" s="27"/>
      <c r="V31" s="27"/>
      <c r="W31" s="24"/>
    </row>
    <row r="32" spans="1:23" s="26" customFormat="1" ht="35.1" customHeight="1">
      <c r="A32" s="69"/>
      <c r="B32" s="787">
        <f>'交付申請（入力フォーム）'!W36</f>
        <v>0</v>
      </c>
      <c r="C32" s="788"/>
      <c r="D32" s="373" t="s">
        <v>248</v>
      </c>
      <c r="E32" s="374"/>
      <c r="F32" s="374" t="s">
        <v>249</v>
      </c>
      <c r="G32" s="799" t="s">
        <v>251</v>
      </c>
      <c r="H32" s="800"/>
      <c r="I32" s="791" t="str">
        <f>"その他（"&amp;'交付申請（入力フォーム）'!AF36&amp;"）"</f>
        <v>その他（）</v>
      </c>
      <c r="J32" s="792"/>
      <c r="K32" s="373" t="s">
        <v>248</v>
      </c>
      <c r="L32" s="374"/>
      <c r="M32" s="374" t="s">
        <v>249</v>
      </c>
      <c r="N32" s="388" t="s">
        <v>251</v>
      </c>
      <c r="O32" s="373" t="s">
        <v>248</v>
      </c>
      <c r="P32" s="374"/>
      <c r="Q32" s="374" t="s">
        <v>249</v>
      </c>
      <c r="R32" s="391" t="s">
        <v>251</v>
      </c>
      <c r="S32" s="27"/>
      <c r="T32" s="27"/>
      <c r="U32" s="27"/>
      <c r="V32" s="27"/>
      <c r="W32" s="24"/>
    </row>
    <row r="33" spans="1:23" s="26" customFormat="1" ht="35.1" customHeight="1">
      <c r="A33" s="69"/>
      <c r="B33" s="797"/>
      <c r="C33" s="798"/>
      <c r="D33" s="134"/>
      <c r="E33" s="298">
        <f>'交付申請（入力フォーム）'!Z36</f>
        <v>0</v>
      </c>
      <c r="F33" s="135"/>
      <c r="G33" s="785">
        <f>'交付申請（入力フォーム）'!AB36</f>
        <v>0</v>
      </c>
      <c r="H33" s="786"/>
      <c r="I33" s="793"/>
      <c r="J33" s="794"/>
      <c r="K33" s="134"/>
      <c r="L33" s="298">
        <f>'交付申請（入力フォーム）'!AH36</f>
        <v>0</v>
      </c>
      <c r="M33" s="135"/>
      <c r="N33" s="389">
        <f>'交付申請（入力フォーム）'!AJ36</f>
        <v>0</v>
      </c>
      <c r="O33" s="134"/>
      <c r="P33" s="298">
        <f>'交付申請（入力フォーム）'!AL36</f>
        <v>0</v>
      </c>
      <c r="Q33" s="135"/>
      <c r="R33" s="392">
        <f>'交付申請（入力フォーム）'!AN36</f>
        <v>0</v>
      </c>
      <c r="S33" s="27"/>
      <c r="T33" s="27"/>
      <c r="U33" s="27"/>
      <c r="V33" s="27"/>
      <c r="W33" s="24"/>
    </row>
    <row r="34" spans="1:23" s="26" customFormat="1" ht="35.1" customHeight="1">
      <c r="A34" s="69"/>
      <c r="B34" s="787">
        <f>'交付申請（入力フォーム）'!W37</f>
        <v>0</v>
      </c>
      <c r="C34" s="788"/>
      <c r="D34" s="373" t="s">
        <v>248</v>
      </c>
      <c r="E34" s="374"/>
      <c r="F34" s="375" t="s">
        <v>249</v>
      </c>
      <c r="G34" s="799" t="s">
        <v>251</v>
      </c>
      <c r="H34" s="800"/>
      <c r="I34" s="791" t="str">
        <f>"その他（"&amp;'交付申請（入力フォーム）'!AF37&amp;"）"</f>
        <v>その他（）</v>
      </c>
      <c r="J34" s="792"/>
      <c r="K34" s="373" t="s">
        <v>248</v>
      </c>
      <c r="L34" s="374"/>
      <c r="M34" s="374" t="s">
        <v>249</v>
      </c>
      <c r="N34" s="388" t="s">
        <v>251</v>
      </c>
      <c r="O34" s="373" t="s">
        <v>248</v>
      </c>
      <c r="P34" s="374"/>
      <c r="Q34" s="374" t="s">
        <v>249</v>
      </c>
      <c r="R34" s="391" t="s">
        <v>251</v>
      </c>
      <c r="S34" s="27"/>
      <c r="T34" s="27"/>
      <c r="U34" s="27"/>
      <c r="V34" s="27"/>
      <c r="W34" s="24"/>
    </row>
    <row r="35" spans="1:23" s="26" customFormat="1" ht="35.1" customHeight="1">
      <c r="A35" s="69"/>
      <c r="B35" s="797"/>
      <c r="C35" s="798"/>
      <c r="D35" s="134"/>
      <c r="E35" s="298">
        <f>'交付申請（入力フォーム）'!Z37</f>
        <v>0</v>
      </c>
      <c r="F35" s="135"/>
      <c r="G35" s="785">
        <f>'交付申請（入力フォーム）'!AB37</f>
        <v>0</v>
      </c>
      <c r="H35" s="786"/>
      <c r="I35" s="793"/>
      <c r="J35" s="794"/>
      <c r="K35" s="376"/>
      <c r="L35" s="298">
        <f>'交付申請（入力フォーム）'!AH37</f>
        <v>0</v>
      </c>
      <c r="M35" s="377"/>
      <c r="N35" s="389">
        <f>'交付申請（入力フォーム）'!AJ37</f>
        <v>0</v>
      </c>
      <c r="O35" s="134"/>
      <c r="P35" s="298">
        <f>'交付申請（入力フォーム）'!AL37</f>
        <v>0</v>
      </c>
      <c r="Q35" s="377"/>
      <c r="R35" s="392">
        <f>'交付申請（入力フォーム）'!AN37</f>
        <v>0</v>
      </c>
      <c r="S35" s="27"/>
      <c r="T35" s="27"/>
      <c r="U35" s="27"/>
      <c r="V35" s="27"/>
      <c r="W35" s="24"/>
    </row>
    <row r="36" spans="1:23" s="26" customFormat="1" ht="35.1" customHeight="1">
      <c r="A36" s="69"/>
      <c r="B36" s="787">
        <f>'交付申請（入力フォーム）'!W38</f>
        <v>0</v>
      </c>
      <c r="C36" s="788"/>
      <c r="D36" s="373" t="s">
        <v>248</v>
      </c>
      <c r="E36" s="374"/>
      <c r="F36" s="374" t="s">
        <v>249</v>
      </c>
      <c r="G36" s="799" t="s">
        <v>251</v>
      </c>
      <c r="H36" s="800"/>
      <c r="I36" s="791" t="str">
        <f>"その他（"&amp;'交付申請（入力フォーム）'!AF38&amp;"）"</f>
        <v>その他（）</v>
      </c>
      <c r="J36" s="792"/>
      <c r="K36" s="373" t="s">
        <v>248</v>
      </c>
      <c r="L36" s="374"/>
      <c r="M36" s="374" t="s">
        <v>249</v>
      </c>
      <c r="N36" s="388" t="s">
        <v>251</v>
      </c>
      <c r="O36" s="373" t="s">
        <v>248</v>
      </c>
      <c r="P36" s="374"/>
      <c r="Q36" s="374" t="s">
        <v>249</v>
      </c>
      <c r="R36" s="391" t="s">
        <v>251</v>
      </c>
      <c r="S36" s="27"/>
      <c r="T36" s="27"/>
      <c r="U36" s="27"/>
      <c r="V36" s="27"/>
      <c r="W36" s="24"/>
    </row>
    <row r="37" spans="1:23" s="26" customFormat="1" ht="35.1" customHeight="1" thickBot="1">
      <c r="A37" s="69"/>
      <c r="B37" s="877"/>
      <c r="C37" s="878"/>
      <c r="D37" s="137"/>
      <c r="E37" s="299">
        <f>'交付申請（入力フォーム）'!Z38</f>
        <v>0</v>
      </c>
      <c r="F37" s="138"/>
      <c r="G37" s="808">
        <f>'交付申請（入力フォーム）'!AB38</f>
        <v>0</v>
      </c>
      <c r="H37" s="809"/>
      <c r="I37" s="795"/>
      <c r="J37" s="796"/>
      <c r="K37" s="137"/>
      <c r="L37" s="299">
        <f>'交付申請（入力フォーム）'!AH38</f>
        <v>0</v>
      </c>
      <c r="M37" s="138"/>
      <c r="N37" s="390">
        <f>'交付申請（入力フォーム）'!AJ38</f>
        <v>0</v>
      </c>
      <c r="O37" s="137"/>
      <c r="P37" s="299">
        <f>'交付申請（入力フォーム）'!AL38</f>
        <v>0</v>
      </c>
      <c r="Q37" s="138"/>
      <c r="R37" s="393">
        <f>'交付申請（入力フォーム）'!AN38</f>
        <v>0</v>
      </c>
      <c r="S37" s="27"/>
      <c r="T37" s="27"/>
      <c r="U37" s="27"/>
      <c r="V37" s="27"/>
      <c r="W37" s="24"/>
    </row>
    <row r="38" spans="1:23" s="26" customFormat="1" ht="35.1" customHeight="1" thickTop="1">
      <c r="A38" s="107"/>
      <c r="B38" s="870" t="s">
        <v>233</v>
      </c>
      <c r="C38" s="871"/>
      <c r="D38" s="378" t="s">
        <v>248</v>
      </c>
      <c r="E38" s="379"/>
      <c r="F38" s="380" t="s">
        <v>246</v>
      </c>
      <c r="G38" s="874"/>
      <c r="H38" s="875"/>
      <c r="I38" s="870" t="s">
        <v>233</v>
      </c>
      <c r="J38" s="871"/>
      <c r="K38" s="381" t="s">
        <v>248</v>
      </c>
      <c r="L38" s="382"/>
      <c r="M38" s="383" t="s">
        <v>246</v>
      </c>
      <c r="N38" s="866"/>
      <c r="O38" s="384" t="s">
        <v>248</v>
      </c>
      <c r="P38" s="382"/>
      <c r="Q38" s="385" t="s">
        <v>246</v>
      </c>
      <c r="R38" s="879"/>
      <c r="W38" s="108"/>
    </row>
    <row r="39" spans="1:23" s="26" customFormat="1" ht="35.1" customHeight="1" thickBot="1">
      <c r="A39" s="107"/>
      <c r="B39" s="872"/>
      <c r="C39" s="873"/>
      <c r="D39" s="139"/>
      <c r="E39" s="300">
        <f>SUM(E15,E17,E19,E21,E23,E25,E27,E29,E31,E33,E35,E37)</f>
        <v>0</v>
      </c>
      <c r="F39" s="140"/>
      <c r="G39" s="876"/>
      <c r="H39" s="830"/>
      <c r="I39" s="872"/>
      <c r="J39" s="873"/>
      <c r="K39" s="139"/>
      <c r="L39" s="301">
        <f>SUM(L15,L17,L19,L21,L23,L25,L27,L29,L31,L33,L35,L37)</f>
        <v>0</v>
      </c>
      <c r="M39" s="141"/>
      <c r="N39" s="867"/>
      <c r="O39" s="281"/>
      <c r="P39" s="300">
        <f>ROUNDDOWN(IF(B8="■",SUM(P15,P17,P19,P21,P23,P25,P27,P29,P31,P33,P35,P37),15*P5),0)</f>
        <v>0</v>
      </c>
      <c r="Q39" s="140"/>
      <c r="R39" s="880"/>
      <c r="W39" s="108"/>
    </row>
    <row r="40" spans="1:23" s="25" customFormat="1" ht="35.1" customHeight="1" thickBot="1">
      <c r="A40" s="71"/>
      <c r="B40" s="275"/>
      <c r="C40" s="275"/>
      <c r="D40" s="275"/>
      <c r="E40" s="275"/>
      <c r="F40" s="275"/>
      <c r="G40" s="275"/>
      <c r="H40" s="275"/>
      <c r="I40" s="275"/>
      <c r="J40" s="275"/>
      <c r="K40" s="275"/>
      <c r="L40" s="275"/>
      <c r="M40" s="275"/>
      <c r="N40" s="275"/>
      <c r="O40" s="275"/>
      <c r="P40" s="114"/>
      <c r="Q40" s="114"/>
      <c r="R40" s="114"/>
      <c r="S40" s="27"/>
      <c r="T40" s="27"/>
      <c r="U40" s="27"/>
      <c r="V40" s="27"/>
      <c r="W40" s="24"/>
    </row>
    <row r="41" spans="1:23" s="25" customFormat="1" ht="35.1" hidden="1" customHeight="1">
      <c r="A41" s="71"/>
      <c r="B41" s="114"/>
      <c r="C41" s="114"/>
      <c r="D41" s="114"/>
      <c r="E41" s="144"/>
      <c r="F41" s="145"/>
      <c r="G41" s="145"/>
      <c r="H41" s="114"/>
      <c r="I41" s="801" t="s">
        <v>47</v>
      </c>
      <c r="J41" s="827"/>
      <c r="K41" s="827"/>
      <c r="L41" s="827"/>
      <c r="M41" s="827"/>
      <c r="N41" s="828"/>
      <c r="O41" s="146"/>
      <c r="P41" s="147"/>
      <c r="Q41" s="148"/>
      <c r="R41" s="114"/>
      <c r="S41" s="27"/>
      <c r="T41" s="27"/>
      <c r="U41" s="27"/>
      <c r="V41" s="27"/>
      <c r="W41" s="24"/>
    </row>
    <row r="42" spans="1:23" s="25" customFormat="1" ht="35.1" hidden="1" customHeight="1" thickBot="1">
      <c r="A42" s="71"/>
      <c r="B42" s="114"/>
      <c r="C42" s="114"/>
      <c r="D42" s="114"/>
      <c r="E42" s="114"/>
      <c r="F42" s="114"/>
      <c r="G42" s="114"/>
      <c r="H42" s="114"/>
      <c r="I42" s="806"/>
      <c r="J42" s="829"/>
      <c r="K42" s="829"/>
      <c r="L42" s="829"/>
      <c r="M42" s="829"/>
      <c r="N42" s="830"/>
      <c r="O42" s="149"/>
      <c r="P42" s="150"/>
      <c r="Q42" s="151"/>
      <c r="R42" s="114"/>
      <c r="S42" s="27"/>
      <c r="T42" s="27"/>
      <c r="U42" s="27"/>
      <c r="V42" s="27"/>
      <c r="W42" s="24"/>
    </row>
    <row r="43" spans="1:23" s="25" customFormat="1" ht="35.1" hidden="1" customHeight="1">
      <c r="A43" s="71"/>
      <c r="B43" s="114"/>
      <c r="C43" s="114"/>
      <c r="D43" s="114"/>
      <c r="E43" s="275"/>
      <c r="F43" s="145"/>
      <c r="G43" s="145"/>
      <c r="H43" s="114"/>
      <c r="I43" s="845" t="s">
        <v>43</v>
      </c>
      <c r="J43" s="846"/>
      <c r="K43" s="278"/>
      <c r="L43" s="821">
        <v>1250</v>
      </c>
      <c r="M43" s="823" t="s">
        <v>44</v>
      </c>
      <c r="N43" s="824"/>
      <c r="O43" s="153"/>
      <c r="P43" s="147"/>
      <c r="Q43" s="154"/>
      <c r="R43" s="114"/>
      <c r="S43" s="27"/>
      <c r="T43" s="27"/>
      <c r="U43" s="27"/>
      <c r="V43" s="27"/>
      <c r="W43" s="24"/>
    </row>
    <row r="44" spans="1:23" s="25" customFormat="1" ht="35.1" hidden="1" customHeight="1" thickBot="1">
      <c r="A44" s="71"/>
      <c r="B44" s="114"/>
      <c r="C44" s="114"/>
      <c r="D44" s="114"/>
      <c r="E44" s="144"/>
      <c r="F44" s="114"/>
      <c r="G44" s="114"/>
      <c r="H44" s="114"/>
      <c r="I44" s="847"/>
      <c r="J44" s="848"/>
      <c r="K44" s="276"/>
      <c r="L44" s="822"/>
      <c r="M44" s="825"/>
      <c r="N44" s="826"/>
      <c r="O44" s="155"/>
      <c r="P44" s="150"/>
      <c r="Q44" s="156"/>
      <c r="R44" s="114"/>
      <c r="S44" s="27"/>
      <c r="T44" s="27"/>
      <c r="U44" s="27"/>
      <c r="V44" s="27"/>
      <c r="W44" s="24"/>
    </row>
    <row r="45" spans="1:23" s="26" customFormat="1" ht="35.1" customHeight="1">
      <c r="A45" s="69"/>
      <c r="B45" s="803"/>
      <c r="C45" s="803"/>
      <c r="D45" s="276"/>
      <c r="E45" s="157"/>
      <c r="F45" s="277"/>
      <c r="G45" s="114"/>
      <c r="H45" s="114"/>
      <c r="I45" s="804" t="s">
        <v>91</v>
      </c>
      <c r="J45" s="805"/>
      <c r="K45" s="158" t="s">
        <v>252</v>
      </c>
      <c r="L45" s="159"/>
      <c r="M45" s="160" t="s">
        <v>253</v>
      </c>
      <c r="N45" s="841" t="s">
        <v>89</v>
      </c>
      <c r="O45" s="161" t="s">
        <v>252</v>
      </c>
      <c r="P45" s="147"/>
      <c r="Q45" s="246" t="s">
        <v>253</v>
      </c>
      <c r="R45" s="114"/>
      <c r="S45" s="109"/>
      <c r="T45" s="27"/>
      <c r="U45" s="27"/>
      <c r="V45" s="27"/>
      <c r="W45" s="24"/>
    </row>
    <row r="46" spans="1:23" s="26" customFormat="1" ht="35.1" customHeight="1" thickBot="1">
      <c r="A46" s="69"/>
      <c r="B46" s="803"/>
      <c r="C46" s="803"/>
      <c r="D46" s="275"/>
      <c r="E46" s="157"/>
      <c r="F46" s="157"/>
      <c r="G46" s="157"/>
      <c r="H46" s="114"/>
      <c r="I46" s="806" t="s">
        <v>93</v>
      </c>
      <c r="J46" s="807"/>
      <c r="K46" s="279"/>
      <c r="L46" s="297">
        <f>E39</f>
        <v>0</v>
      </c>
      <c r="M46" s="280"/>
      <c r="N46" s="842"/>
      <c r="O46" s="164"/>
      <c r="P46" s="317">
        <f>IF(SUM(L49,L46)&gt;2500,ROUNDUP(L46/SUM(L49,L46)*1250,0),ROUNDDOWN(L46*0.5,0))</f>
        <v>0</v>
      </c>
      <c r="Q46" s="165"/>
      <c r="R46" s="114"/>
      <c r="S46" s="27"/>
      <c r="T46" s="27"/>
      <c r="U46" s="27"/>
      <c r="V46" s="27"/>
      <c r="W46" s="24"/>
    </row>
    <row r="47" spans="1:23" s="25" customFormat="1" ht="35.1" customHeight="1" thickBot="1">
      <c r="A47" s="71"/>
      <c r="B47" s="144"/>
      <c r="C47" s="144"/>
      <c r="D47" s="144"/>
      <c r="E47" s="144"/>
      <c r="F47" s="144"/>
      <c r="G47" s="275"/>
      <c r="H47" s="275"/>
      <c r="I47" s="275"/>
      <c r="J47" s="275"/>
      <c r="K47" s="275"/>
      <c r="L47" s="275"/>
      <c r="M47" s="275"/>
      <c r="N47" s="275"/>
      <c r="O47" s="275"/>
      <c r="P47" s="277"/>
      <c r="Q47" s="114"/>
      <c r="R47" s="277"/>
      <c r="S47" s="27"/>
      <c r="T47" s="27"/>
      <c r="U47" s="27"/>
      <c r="V47" s="27"/>
      <c r="W47" s="24"/>
    </row>
    <row r="48" spans="1:23" s="26" customFormat="1" ht="35.1" customHeight="1">
      <c r="A48" s="69"/>
      <c r="B48" s="801" t="s">
        <v>46</v>
      </c>
      <c r="C48" s="802"/>
      <c r="D48" s="166" t="s">
        <v>252</v>
      </c>
      <c r="E48" s="159"/>
      <c r="F48" s="167" t="s">
        <v>253</v>
      </c>
      <c r="G48" s="114"/>
      <c r="H48" s="114"/>
      <c r="I48" s="801" t="s">
        <v>90</v>
      </c>
      <c r="J48" s="802"/>
      <c r="K48" s="158" t="s">
        <v>252</v>
      </c>
      <c r="L48" s="159"/>
      <c r="M48" s="160" t="s">
        <v>253</v>
      </c>
      <c r="N48" s="841" t="s">
        <v>89</v>
      </c>
      <c r="O48" s="161" t="s">
        <v>252</v>
      </c>
      <c r="P48" s="147"/>
      <c r="Q48" s="160" t="s">
        <v>253</v>
      </c>
      <c r="R48" s="114"/>
      <c r="S48" s="27"/>
      <c r="T48" s="27"/>
      <c r="U48" s="27"/>
      <c r="V48" s="27"/>
      <c r="W48" s="24"/>
    </row>
    <row r="49" spans="1:23" s="26" customFormat="1" ht="35.1" customHeight="1" thickBot="1">
      <c r="A49" s="69"/>
      <c r="B49" s="843" t="s">
        <v>42</v>
      </c>
      <c r="C49" s="844"/>
      <c r="D49" s="168"/>
      <c r="E49" s="297">
        <f>L39-P39</f>
        <v>0</v>
      </c>
      <c r="F49" s="318"/>
      <c r="G49" s="157"/>
      <c r="H49" s="114"/>
      <c r="I49" s="806" t="s">
        <v>92</v>
      </c>
      <c r="J49" s="807"/>
      <c r="K49" s="279"/>
      <c r="L49" s="297">
        <f>E49</f>
        <v>0</v>
      </c>
      <c r="M49" s="280"/>
      <c r="N49" s="842"/>
      <c r="O49" s="164"/>
      <c r="P49" s="317">
        <f>IF(SUM(L49,L46)&gt;2500,ROUNDDOWN(L49/SUM(L49,L46)*1250,0),ROUNDDOWN(L49*0.5,0))</f>
        <v>0</v>
      </c>
      <c r="Q49" s="165"/>
      <c r="R49" s="114"/>
      <c r="S49" s="109"/>
      <c r="T49" s="27"/>
      <c r="U49" s="27"/>
      <c r="V49" s="27"/>
      <c r="W49" s="24"/>
    </row>
    <row r="50" spans="1:23" s="25" customFormat="1" ht="35.1" customHeight="1" thickBot="1">
      <c r="A50" s="71"/>
      <c r="B50" s="144"/>
      <c r="C50" s="144"/>
      <c r="D50" s="144"/>
      <c r="E50" s="144"/>
      <c r="F50" s="144"/>
      <c r="G50" s="275"/>
      <c r="H50" s="275"/>
      <c r="I50" s="275"/>
      <c r="J50" s="275"/>
      <c r="K50" s="275"/>
      <c r="L50" s="275"/>
      <c r="M50" s="275"/>
      <c r="N50" s="275"/>
      <c r="O50" s="275"/>
      <c r="P50" s="114"/>
      <c r="Q50" s="114"/>
      <c r="R50" s="114"/>
      <c r="S50" s="27"/>
      <c r="T50" s="27"/>
      <c r="U50" s="27"/>
      <c r="V50" s="27"/>
      <c r="W50" s="24"/>
    </row>
    <row r="51" spans="1:23" s="26" customFormat="1" ht="35.1" customHeight="1">
      <c r="A51" s="69"/>
      <c r="B51" s="836" t="s">
        <v>58</v>
      </c>
      <c r="C51" s="837"/>
      <c r="D51" s="837"/>
      <c r="E51" s="837"/>
      <c r="F51" s="837"/>
      <c r="G51" s="837"/>
      <c r="H51" s="837"/>
      <c r="I51" s="837"/>
      <c r="J51" s="838"/>
      <c r="K51" s="833" t="s">
        <v>51</v>
      </c>
      <c r="L51" s="834"/>
      <c r="M51" s="834"/>
      <c r="N51" s="835"/>
      <c r="O51" s="161" t="s">
        <v>252</v>
      </c>
      <c r="P51" s="170"/>
      <c r="Q51" s="160" t="s">
        <v>253</v>
      </c>
      <c r="R51" s="114"/>
      <c r="S51" s="27"/>
      <c r="T51" s="27"/>
      <c r="U51" s="27"/>
      <c r="V51" s="27"/>
      <c r="W51" s="24"/>
    </row>
    <row r="52" spans="1:23" s="26" customFormat="1" ht="35.1" customHeight="1" thickBot="1">
      <c r="A52" s="69"/>
      <c r="B52" s="839"/>
      <c r="C52" s="831"/>
      <c r="D52" s="831"/>
      <c r="E52" s="831"/>
      <c r="F52" s="831"/>
      <c r="G52" s="831"/>
      <c r="H52" s="831"/>
      <c r="I52" s="831"/>
      <c r="J52" s="840"/>
      <c r="K52" s="831" t="s">
        <v>52</v>
      </c>
      <c r="L52" s="831"/>
      <c r="M52" s="831"/>
      <c r="N52" s="832"/>
      <c r="O52" s="814">
        <f>SUM(P49,P46)</f>
        <v>0</v>
      </c>
      <c r="P52" s="815"/>
      <c r="Q52" s="816"/>
      <c r="R52" s="114"/>
      <c r="S52" s="27"/>
      <c r="T52" s="27"/>
      <c r="U52" s="27"/>
      <c r="V52" s="27"/>
      <c r="W52" s="24"/>
    </row>
    <row r="53" spans="1:23" s="26" customFormat="1" ht="24.95" customHeight="1">
      <c r="A53" s="69"/>
      <c r="B53" s="113"/>
      <c r="C53" s="113"/>
      <c r="D53" s="113"/>
      <c r="E53" s="112"/>
      <c r="F53" s="112"/>
      <c r="G53" s="112"/>
      <c r="H53" s="112"/>
      <c r="I53" s="112"/>
      <c r="J53" s="112"/>
      <c r="K53" s="112"/>
      <c r="L53" s="112"/>
      <c r="M53" s="69"/>
      <c r="N53" s="69"/>
      <c r="O53" s="75"/>
      <c r="P53" s="29"/>
      <c r="Q53" s="29"/>
      <c r="R53" s="29"/>
      <c r="S53" s="27"/>
      <c r="T53" s="27"/>
      <c r="U53" s="27"/>
      <c r="V53" s="27"/>
      <c r="W53" s="24"/>
    </row>
    <row r="54" spans="1:23" s="26" customFormat="1" ht="30" customHeight="1">
      <c r="A54" s="69"/>
      <c r="B54" s="115" t="s">
        <v>0</v>
      </c>
      <c r="C54" s="116"/>
      <c r="D54" s="116"/>
      <c r="E54" s="116"/>
      <c r="F54" s="116"/>
      <c r="G54" s="116"/>
      <c r="H54" s="116"/>
      <c r="I54" s="116"/>
      <c r="J54" s="116"/>
      <c r="K54" s="116"/>
      <c r="L54" s="116"/>
      <c r="M54" s="69"/>
      <c r="N54" s="69"/>
      <c r="O54" s="69"/>
      <c r="P54" s="69"/>
      <c r="Q54" s="69"/>
      <c r="R54" s="69"/>
    </row>
    <row r="55" spans="1:23" s="26" customFormat="1" ht="30" customHeight="1">
      <c r="A55" s="69"/>
      <c r="B55" s="115" t="s">
        <v>48</v>
      </c>
      <c r="C55" s="116"/>
      <c r="D55" s="116"/>
      <c r="E55" s="116"/>
      <c r="F55" s="116"/>
      <c r="G55" s="116"/>
      <c r="H55" s="116"/>
      <c r="I55" s="116"/>
      <c r="J55" s="116"/>
      <c r="K55" s="116"/>
      <c r="L55" s="116"/>
      <c r="M55" s="69"/>
      <c r="N55" s="69"/>
      <c r="O55" s="69"/>
      <c r="P55" s="69"/>
      <c r="Q55" s="69"/>
      <c r="R55" s="69"/>
    </row>
    <row r="56" spans="1:23" s="26" customFormat="1" ht="30" customHeight="1">
      <c r="A56" s="69"/>
      <c r="B56" s="115" t="s">
        <v>53</v>
      </c>
      <c r="C56" s="116"/>
      <c r="D56" s="116"/>
      <c r="E56" s="116"/>
      <c r="F56" s="116"/>
      <c r="G56" s="116"/>
      <c r="H56" s="116"/>
      <c r="I56" s="116"/>
      <c r="J56" s="116"/>
      <c r="K56" s="116"/>
      <c r="L56" s="116"/>
      <c r="M56" s="69"/>
      <c r="N56" s="69"/>
      <c r="O56" s="69"/>
      <c r="P56" s="69"/>
      <c r="Q56" s="69"/>
      <c r="R56" s="69"/>
    </row>
    <row r="57" spans="1:23" s="26" customFormat="1" ht="30" customHeight="1">
      <c r="B57" s="117" t="s">
        <v>103</v>
      </c>
      <c r="C57" s="118"/>
      <c r="D57" s="118"/>
      <c r="E57" s="118"/>
      <c r="F57" s="118"/>
      <c r="G57" s="118"/>
      <c r="H57" s="118"/>
      <c r="I57" s="118"/>
      <c r="J57" s="118"/>
      <c r="K57" s="118"/>
      <c r="L57" s="118"/>
    </row>
    <row r="58" spans="1:23" s="26" customFormat="1" ht="30" customHeight="1">
      <c r="B58" s="117" t="s">
        <v>54</v>
      </c>
      <c r="C58" s="118"/>
      <c r="D58" s="118"/>
      <c r="E58" s="118"/>
      <c r="F58" s="118"/>
      <c r="G58" s="118"/>
      <c r="H58" s="118"/>
      <c r="I58" s="118"/>
      <c r="J58" s="118"/>
      <c r="K58" s="118"/>
      <c r="L58" s="118"/>
    </row>
    <row r="59" spans="1:23" s="26" customFormat="1" ht="30" customHeight="1">
      <c r="B59" s="117" t="s">
        <v>55</v>
      </c>
      <c r="C59" s="118"/>
      <c r="D59" s="118"/>
      <c r="E59" s="118"/>
      <c r="F59" s="118"/>
      <c r="G59" s="118"/>
      <c r="H59" s="118"/>
      <c r="I59" s="118"/>
      <c r="J59" s="118"/>
      <c r="K59" s="118"/>
      <c r="L59" s="118"/>
    </row>
    <row r="60" spans="1:23" s="26" customFormat="1" ht="30" customHeight="1">
      <c r="B60" s="117" t="s">
        <v>56</v>
      </c>
      <c r="C60" s="118"/>
      <c r="D60" s="118"/>
      <c r="E60" s="118"/>
      <c r="F60" s="118"/>
      <c r="G60" s="118"/>
      <c r="H60" s="118"/>
      <c r="I60" s="118"/>
      <c r="J60" s="118"/>
      <c r="K60" s="118"/>
      <c r="L60" s="118"/>
    </row>
    <row r="61" spans="1:23" s="26" customFormat="1" ht="30" customHeight="1">
      <c r="B61" s="117" t="s">
        <v>57</v>
      </c>
      <c r="C61" s="118"/>
      <c r="D61" s="118"/>
      <c r="E61" s="118"/>
      <c r="F61" s="118"/>
      <c r="G61" s="118"/>
      <c r="H61" s="118"/>
      <c r="I61" s="118"/>
      <c r="J61" s="118"/>
      <c r="K61" s="118"/>
      <c r="L61" s="118"/>
    </row>
    <row r="62" spans="1:23" s="26" customFormat="1" ht="30" customHeight="1">
      <c r="B62" s="118" t="s">
        <v>104</v>
      </c>
      <c r="C62" s="118"/>
      <c r="D62" s="118"/>
      <c r="E62" s="118"/>
      <c r="F62" s="118"/>
      <c r="G62" s="118"/>
      <c r="H62" s="118"/>
      <c r="I62" s="118"/>
      <c r="J62" s="118"/>
      <c r="K62" s="118"/>
      <c r="L62" s="118"/>
    </row>
    <row r="63" spans="1:23" s="26" customFormat="1" ht="30" customHeight="1">
      <c r="B63" s="119" t="s">
        <v>105</v>
      </c>
      <c r="C63" s="118"/>
      <c r="D63" s="118"/>
      <c r="E63" s="118"/>
      <c r="F63" s="118"/>
      <c r="G63" s="118"/>
      <c r="H63" s="118"/>
      <c r="I63" s="118"/>
      <c r="J63" s="118"/>
      <c r="K63" s="118"/>
      <c r="L63" s="118"/>
    </row>
    <row r="64" spans="1:23" ht="30">
      <c r="B64" s="120"/>
      <c r="C64" s="120"/>
      <c r="D64" s="120"/>
      <c r="E64" s="120"/>
      <c r="F64" s="120"/>
      <c r="G64" s="120"/>
      <c r="H64" s="120"/>
      <c r="I64" s="120"/>
      <c r="J64" s="120"/>
      <c r="K64" s="120"/>
      <c r="L64" s="120"/>
    </row>
  </sheetData>
  <sheetProtection password="87FE" sheet="1" objects="1" scenarios="1" selectLockedCells="1"/>
  <mergeCells count="86">
    <mergeCell ref="R38:R39"/>
    <mergeCell ref="G26:H26"/>
    <mergeCell ref="G28:H28"/>
    <mergeCell ref="G30:H30"/>
    <mergeCell ref="G32:H32"/>
    <mergeCell ref="G34:H34"/>
    <mergeCell ref="G35:H35"/>
    <mergeCell ref="G37:H37"/>
    <mergeCell ref="G36:H36"/>
    <mergeCell ref="G27:H27"/>
    <mergeCell ref="G29:H29"/>
    <mergeCell ref="B51:J52"/>
    <mergeCell ref="K51:N51"/>
    <mergeCell ref="K52:N52"/>
    <mergeCell ref="O52:Q52"/>
    <mergeCell ref="B45:C45"/>
    <mergeCell ref="I45:J45"/>
    <mergeCell ref="N45:N46"/>
    <mergeCell ref="B46:C46"/>
    <mergeCell ref="I46:J46"/>
    <mergeCell ref="B48:C48"/>
    <mergeCell ref="I48:J48"/>
    <mergeCell ref="N48:N49"/>
    <mergeCell ref="B49:C49"/>
    <mergeCell ref="I49:J49"/>
    <mergeCell ref="I41:N42"/>
    <mergeCell ref="I43:J44"/>
    <mergeCell ref="L43:L44"/>
    <mergeCell ref="M43:N44"/>
    <mergeCell ref="B38:C39"/>
    <mergeCell ref="I38:J39"/>
    <mergeCell ref="G38:H39"/>
    <mergeCell ref="N38:N39"/>
    <mergeCell ref="B34:C35"/>
    <mergeCell ref="B36:C37"/>
    <mergeCell ref="I34:J35"/>
    <mergeCell ref="I36:J37"/>
    <mergeCell ref="G31:H31"/>
    <mergeCell ref="G33:H33"/>
    <mergeCell ref="B30:C31"/>
    <mergeCell ref="B32:C33"/>
    <mergeCell ref="I30:J31"/>
    <mergeCell ref="I32:J33"/>
    <mergeCell ref="B26:C27"/>
    <mergeCell ref="B28:C29"/>
    <mergeCell ref="I26:J27"/>
    <mergeCell ref="I28:J29"/>
    <mergeCell ref="G23:H23"/>
    <mergeCell ref="G25:H25"/>
    <mergeCell ref="G24:H24"/>
    <mergeCell ref="B22:C23"/>
    <mergeCell ref="B24:C25"/>
    <mergeCell ref="I22:J23"/>
    <mergeCell ref="I24:J25"/>
    <mergeCell ref="G22:H22"/>
    <mergeCell ref="B18:C19"/>
    <mergeCell ref="B20:C21"/>
    <mergeCell ref="I18:J19"/>
    <mergeCell ref="I20:J21"/>
    <mergeCell ref="G15:H15"/>
    <mergeCell ref="G17:H17"/>
    <mergeCell ref="B14:C15"/>
    <mergeCell ref="B16:C17"/>
    <mergeCell ref="I14:J15"/>
    <mergeCell ref="I16:J17"/>
    <mergeCell ref="G14:H14"/>
    <mergeCell ref="G16:H16"/>
    <mergeCell ref="G18:H18"/>
    <mergeCell ref="G20:H20"/>
    <mergeCell ref="G19:H19"/>
    <mergeCell ref="G21:H21"/>
    <mergeCell ref="B11:G11"/>
    <mergeCell ref="I11:R11"/>
    <mergeCell ref="B12:C13"/>
    <mergeCell ref="D12:H12"/>
    <mergeCell ref="I12:J13"/>
    <mergeCell ref="K12:N12"/>
    <mergeCell ref="O12:R12"/>
    <mergeCell ref="G13:H13"/>
    <mergeCell ref="A2:R2"/>
    <mergeCell ref="B4:F4"/>
    <mergeCell ref="G4:L4"/>
    <mergeCell ref="C5:F5"/>
    <mergeCell ref="H5:L5"/>
    <mergeCell ref="M5:O5"/>
    <mergeCell ref="P5:Q5"/>
  </mergeCells>
  <phoneticPr fontId="1"/>
  <conditionalFormatting sqref="O14:R37">
    <cfRule type="expression" dxfId="6" priority="2">
      <formula>$B$9="■"</formula>
    </cfRule>
  </conditionalFormatting>
  <conditionalFormatting sqref="O38:R39">
    <cfRule type="expression" dxfId="5" priority="1">
      <formula>$B$9="■"</formula>
    </cfRule>
  </conditionalFormatting>
  <dataValidations count="1">
    <dataValidation type="list" allowBlank="1" showInputMessage="1" showErrorMessage="1" sqref="B8:B9">
      <formula1>"□,■"</formula1>
    </dataValidation>
  </dataValidations>
  <pageMargins left="0.70866141732283472" right="0.70866141732283472" top="0.74803149606299213" bottom="0.74803149606299213" header="0.31496062992125984" footer="0.31496062992125984"/>
  <pageSetup paperSize="9" scale="2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64"/>
  <sheetViews>
    <sheetView zoomScale="40" zoomScaleNormal="40" workbookViewId="0"/>
  </sheetViews>
  <sheetFormatPr defaultRowHeight="14.25"/>
  <cols>
    <col min="1" max="1" width="3.625" style="19" customWidth="1"/>
    <col min="2" max="2" width="30.625" style="19" customWidth="1"/>
    <col min="3" max="3" width="15.625" style="19" customWidth="1"/>
    <col min="4" max="4" width="3.625" style="19" customWidth="1"/>
    <col min="5" max="5" width="25.625" style="19" customWidth="1"/>
    <col min="6" max="6" width="3.625" style="19" customWidth="1"/>
    <col min="7" max="7" width="30.625" style="19" customWidth="1"/>
    <col min="8" max="8" width="3.625" style="19" customWidth="1"/>
    <col min="9" max="9" width="15.625" style="19" customWidth="1"/>
    <col min="10" max="10" width="30.625" style="19" customWidth="1"/>
    <col min="11" max="11" width="3.625" style="19" customWidth="1"/>
    <col min="12" max="12" width="25.625" style="19" customWidth="1"/>
    <col min="13" max="13" width="3.625" style="19" customWidth="1"/>
    <col min="14" max="14" width="35.625" style="19" customWidth="1"/>
    <col min="15" max="15" width="3.625" style="19" customWidth="1"/>
    <col min="16" max="16" width="25.625" style="19" customWidth="1"/>
    <col min="17" max="17" width="3.625" style="19" customWidth="1"/>
    <col min="18" max="18" width="35.625" style="19" customWidth="1"/>
    <col min="19" max="19" width="10.625" style="19" customWidth="1"/>
    <col min="20" max="21" width="5.25" style="19" customWidth="1"/>
    <col min="22" max="22" width="9.75" style="19" customWidth="1"/>
    <col min="23" max="23" width="15.625" style="19" customWidth="1"/>
    <col min="24" max="35" width="9.625" style="19" customWidth="1"/>
    <col min="36" max="265" width="9" style="19"/>
    <col min="266" max="266" width="2.625" style="19" customWidth="1"/>
    <col min="267" max="270" width="9.625" style="19" customWidth="1"/>
    <col min="271" max="271" width="49.25" style="19" customWidth="1"/>
    <col min="272" max="273" width="6" style="19" customWidth="1"/>
    <col min="274" max="274" width="10.75" style="19" customWidth="1"/>
    <col min="275" max="275" width="44.875" style="19" customWidth="1"/>
    <col min="276" max="277" width="5.25" style="19" customWidth="1"/>
    <col min="278" max="278" width="9.75" style="19" customWidth="1"/>
    <col min="279" max="279" width="15.625" style="19" customWidth="1"/>
    <col min="280" max="291" width="9.625" style="19" customWidth="1"/>
    <col min="292" max="521" width="9" style="19"/>
    <col min="522" max="522" width="2.625" style="19" customWidth="1"/>
    <col min="523" max="526" width="9.625" style="19" customWidth="1"/>
    <col min="527" max="527" width="49.25" style="19" customWidth="1"/>
    <col min="528" max="529" width="6" style="19" customWidth="1"/>
    <col min="530" max="530" width="10.75" style="19" customWidth="1"/>
    <col min="531" max="531" width="44.875" style="19" customWidth="1"/>
    <col min="532" max="533" width="5.25" style="19" customWidth="1"/>
    <col min="534" max="534" width="9.75" style="19" customWidth="1"/>
    <col min="535" max="535" width="15.625" style="19" customWidth="1"/>
    <col min="536" max="547" width="9.625" style="19" customWidth="1"/>
    <col min="548" max="777" width="9" style="19"/>
    <col min="778" max="778" width="2.625" style="19" customWidth="1"/>
    <col min="779" max="782" width="9.625" style="19" customWidth="1"/>
    <col min="783" max="783" width="49.25" style="19" customWidth="1"/>
    <col min="784" max="785" width="6" style="19" customWidth="1"/>
    <col min="786" max="786" width="10.75" style="19" customWidth="1"/>
    <col min="787" max="787" width="44.875" style="19" customWidth="1"/>
    <col min="788" max="789" width="5.25" style="19" customWidth="1"/>
    <col min="790" max="790" width="9.75" style="19" customWidth="1"/>
    <col min="791" max="791" width="15.625" style="19" customWidth="1"/>
    <col min="792" max="803" width="9.625" style="19" customWidth="1"/>
    <col min="804" max="1033" width="9" style="19"/>
    <col min="1034" max="1034" width="2.625" style="19" customWidth="1"/>
    <col min="1035" max="1038" width="9.625" style="19" customWidth="1"/>
    <col min="1039" max="1039" width="49.25" style="19" customWidth="1"/>
    <col min="1040" max="1041" width="6" style="19" customWidth="1"/>
    <col min="1042" max="1042" width="10.75" style="19" customWidth="1"/>
    <col min="1043" max="1043" width="44.875" style="19" customWidth="1"/>
    <col min="1044" max="1045" width="5.25" style="19" customWidth="1"/>
    <col min="1046" max="1046" width="9.75" style="19" customWidth="1"/>
    <col min="1047" max="1047" width="15.625" style="19" customWidth="1"/>
    <col min="1048" max="1059" width="9.625" style="19" customWidth="1"/>
    <col min="1060" max="1289" width="9" style="19"/>
    <col min="1290" max="1290" width="2.625" style="19" customWidth="1"/>
    <col min="1291" max="1294" width="9.625" style="19" customWidth="1"/>
    <col min="1295" max="1295" width="49.25" style="19" customWidth="1"/>
    <col min="1296" max="1297" width="6" style="19" customWidth="1"/>
    <col min="1298" max="1298" width="10.75" style="19" customWidth="1"/>
    <col min="1299" max="1299" width="44.875" style="19" customWidth="1"/>
    <col min="1300" max="1301" width="5.25" style="19" customWidth="1"/>
    <col min="1302" max="1302" width="9.75" style="19" customWidth="1"/>
    <col min="1303" max="1303" width="15.625" style="19" customWidth="1"/>
    <col min="1304" max="1315" width="9.625" style="19" customWidth="1"/>
    <col min="1316" max="1545" width="9" style="19"/>
    <col min="1546" max="1546" width="2.625" style="19" customWidth="1"/>
    <col min="1547" max="1550" width="9.625" style="19" customWidth="1"/>
    <col min="1551" max="1551" width="49.25" style="19" customWidth="1"/>
    <col min="1552" max="1553" width="6" style="19" customWidth="1"/>
    <col min="1554" max="1554" width="10.75" style="19" customWidth="1"/>
    <col min="1555" max="1555" width="44.875" style="19" customWidth="1"/>
    <col min="1556" max="1557" width="5.25" style="19" customWidth="1"/>
    <col min="1558" max="1558" width="9.75" style="19" customWidth="1"/>
    <col min="1559" max="1559" width="15.625" style="19" customWidth="1"/>
    <col min="1560" max="1571" width="9.625" style="19" customWidth="1"/>
    <col min="1572" max="1801" width="9" style="19"/>
    <col min="1802" max="1802" width="2.625" style="19" customWidth="1"/>
    <col min="1803" max="1806" width="9.625" style="19" customWidth="1"/>
    <col min="1807" max="1807" width="49.25" style="19" customWidth="1"/>
    <col min="1808" max="1809" width="6" style="19" customWidth="1"/>
    <col min="1810" max="1810" width="10.75" style="19" customWidth="1"/>
    <col min="1811" max="1811" width="44.875" style="19" customWidth="1"/>
    <col min="1812" max="1813" width="5.25" style="19" customWidth="1"/>
    <col min="1814" max="1814" width="9.75" style="19" customWidth="1"/>
    <col min="1815" max="1815" width="15.625" style="19" customWidth="1"/>
    <col min="1816" max="1827" width="9.625" style="19" customWidth="1"/>
    <col min="1828" max="2057" width="9" style="19"/>
    <col min="2058" max="2058" width="2.625" style="19" customWidth="1"/>
    <col min="2059" max="2062" width="9.625" style="19" customWidth="1"/>
    <col min="2063" max="2063" width="49.25" style="19" customWidth="1"/>
    <col min="2064" max="2065" width="6" style="19" customWidth="1"/>
    <col min="2066" max="2066" width="10.75" style="19" customWidth="1"/>
    <col min="2067" max="2067" width="44.875" style="19" customWidth="1"/>
    <col min="2068" max="2069" width="5.25" style="19" customWidth="1"/>
    <col min="2070" max="2070" width="9.75" style="19" customWidth="1"/>
    <col min="2071" max="2071" width="15.625" style="19" customWidth="1"/>
    <col min="2072" max="2083" width="9.625" style="19" customWidth="1"/>
    <col min="2084" max="2313" width="9" style="19"/>
    <col min="2314" max="2314" width="2.625" style="19" customWidth="1"/>
    <col min="2315" max="2318" width="9.625" style="19" customWidth="1"/>
    <col min="2319" max="2319" width="49.25" style="19" customWidth="1"/>
    <col min="2320" max="2321" width="6" style="19" customWidth="1"/>
    <col min="2322" max="2322" width="10.75" style="19" customWidth="1"/>
    <col min="2323" max="2323" width="44.875" style="19" customWidth="1"/>
    <col min="2324" max="2325" width="5.25" style="19" customWidth="1"/>
    <col min="2326" max="2326" width="9.75" style="19" customWidth="1"/>
    <col min="2327" max="2327" width="15.625" style="19" customWidth="1"/>
    <col min="2328" max="2339" width="9.625" style="19" customWidth="1"/>
    <col min="2340" max="2569" width="9" style="19"/>
    <col min="2570" max="2570" width="2.625" style="19" customWidth="1"/>
    <col min="2571" max="2574" width="9.625" style="19" customWidth="1"/>
    <col min="2575" max="2575" width="49.25" style="19" customWidth="1"/>
    <col min="2576" max="2577" width="6" style="19" customWidth="1"/>
    <col min="2578" max="2578" width="10.75" style="19" customWidth="1"/>
    <col min="2579" max="2579" width="44.875" style="19" customWidth="1"/>
    <col min="2580" max="2581" width="5.25" style="19" customWidth="1"/>
    <col min="2582" max="2582" width="9.75" style="19" customWidth="1"/>
    <col min="2583" max="2583" width="15.625" style="19" customWidth="1"/>
    <col min="2584" max="2595" width="9.625" style="19" customWidth="1"/>
    <col min="2596" max="2825" width="9" style="19"/>
    <col min="2826" max="2826" width="2.625" style="19" customWidth="1"/>
    <col min="2827" max="2830" width="9.625" style="19" customWidth="1"/>
    <col min="2831" max="2831" width="49.25" style="19" customWidth="1"/>
    <col min="2832" max="2833" width="6" style="19" customWidth="1"/>
    <col min="2834" max="2834" width="10.75" style="19" customWidth="1"/>
    <col min="2835" max="2835" width="44.875" style="19" customWidth="1"/>
    <col min="2836" max="2837" width="5.25" style="19" customWidth="1"/>
    <col min="2838" max="2838" width="9.75" style="19" customWidth="1"/>
    <col min="2839" max="2839" width="15.625" style="19" customWidth="1"/>
    <col min="2840" max="2851" width="9.625" style="19" customWidth="1"/>
    <col min="2852" max="3081" width="9" style="19"/>
    <col min="3082" max="3082" width="2.625" style="19" customWidth="1"/>
    <col min="3083" max="3086" width="9.625" style="19" customWidth="1"/>
    <col min="3087" max="3087" width="49.25" style="19" customWidth="1"/>
    <col min="3088" max="3089" width="6" style="19" customWidth="1"/>
    <col min="3090" max="3090" width="10.75" style="19" customWidth="1"/>
    <col min="3091" max="3091" width="44.875" style="19" customWidth="1"/>
    <col min="3092" max="3093" width="5.25" style="19" customWidth="1"/>
    <col min="3094" max="3094" width="9.75" style="19" customWidth="1"/>
    <col min="3095" max="3095" width="15.625" style="19" customWidth="1"/>
    <col min="3096" max="3107" width="9.625" style="19" customWidth="1"/>
    <col min="3108" max="3337" width="9" style="19"/>
    <col min="3338" max="3338" width="2.625" style="19" customWidth="1"/>
    <col min="3339" max="3342" width="9.625" style="19" customWidth="1"/>
    <col min="3343" max="3343" width="49.25" style="19" customWidth="1"/>
    <col min="3344" max="3345" width="6" style="19" customWidth="1"/>
    <col min="3346" max="3346" width="10.75" style="19" customWidth="1"/>
    <col min="3347" max="3347" width="44.875" style="19" customWidth="1"/>
    <col min="3348" max="3349" width="5.25" style="19" customWidth="1"/>
    <col min="3350" max="3350" width="9.75" style="19" customWidth="1"/>
    <col min="3351" max="3351" width="15.625" style="19" customWidth="1"/>
    <col min="3352" max="3363" width="9.625" style="19" customWidth="1"/>
    <col min="3364" max="3593" width="9" style="19"/>
    <col min="3594" max="3594" width="2.625" style="19" customWidth="1"/>
    <col min="3595" max="3598" width="9.625" style="19" customWidth="1"/>
    <col min="3599" max="3599" width="49.25" style="19" customWidth="1"/>
    <col min="3600" max="3601" width="6" style="19" customWidth="1"/>
    <col min="3602" max="3602" width="10.75" style="19" customWidth="1"/>
    <col min="3603" max="3603" width="44.875" style="19" customWidth="1"/>
    <col min="3604" max="3605" width="5.25" style="19" customWidth="1"/>
    <col min="3606" max="3606" width="9.75" style="19" customWidth="1"/>
    <col min="3607" max="3607" width="15.625" style="19" customWidth="1"/>
    <col min="3608" max="3619" width="9.625" style="19" customWidth="1"/>
    <col min="3620" max="3849" width="9" style="19"/>
    <col min="3850" max="3850" width="2.625" style="19" customWidth="1"/>
    <col min="3851" max="3854" width="9.625" style="19" customWidth="1"/>
    <col min="3855" max="3855" width="49.25" style="19" customWidth="1"/>
    <col min="3856" max="3857" width="6" style="19" customWidth="1"/>
    <col min="3858" max="3858" width="10.75" style="19" customWidth="1"/>
    <col min="3859" max="3859" width="44.875" style="19" customWidth="1"/>
    <col min="3860" max="3861" width="5.25" style="19" customWidth="1"/>
    <col min="3862" max="3862" width="9.75" style="19" customWidth="1"/>
    <col min="3863" max="3863" width="15.625" style="19" customWidth="1"/>
    <col min="3864" max="3875" width="9.625" style="19" customWidth="1"/>
    <col min="3876" max="4105" width="9" style="19"/>
    <col min="4106" max="4106" width="2.625" style="19" customWidth="1"/>
    <col min="4107" max="4110" width="9.625" style="19" customWidth="1"/>
    <col min="4111" max="4111" width="49.25" style="19" customWidth="1"/>
    <col min="4112" max="4113" width="6" style="19" customWidth="1"/>
    <col min="4114" max="4114" width="10.75" style="19" customWidth="1"/>
    <col min="4115" max="4115" width="44.875" style="19" customWidth="1"/>
    <col min="4116" max="4117" width="5.25" style="19" customWidth="1"/>
    <col min="4118" max="4118" width="9.75" style="19" customWidth="1"/>
    <col min="4119" max="4119" width="15.625" style="19" customWidth="1"/>
    <col min="4120" max="4131" width="9.625" style="19" customWidth="1"/>
    <col min="4132" max="4361" width="9" style="19"/>
    <col min="4362" max="4362" width="2.625" style="19" customWidth="1"/>
    <col min="4363" max="4366" width="9.625" style="19" customWidth="1"/>
    <col min="4367" max="4367" width="49.25" style="19" customWidth="1"/>
    <col min="4368" max="4369" width="6" style="19" customWidth="1"/>
    <col min="4370" max="4370" width="10.75" style="19" customWidth="1"/>
    <col min="4371" max="4371" width="44.875" style="19" customWidth="1"/>
    <col min="4372" max="4373" width="5.25" style="19" customWidth="1"/>
    <col min="4374" max="4374" width="9.75" style="19" customWidth="1"/>
    <col min="4375" max="4375" width="15.625" style="19" customWidth="1"/>
    <col min="4376" max="4387" width="9.625" style="19" customWidth="1"/>
    <col min="4388" max="4617" width="9" style="19"/>
    <col min="4618" max="4618" width="2.625" style="19" customWidth="1"/>
    <col min="4619" max="4622" width="9.625" style="19" customWidth="1"/>
    <col min="4623" max="4623" width="49.25" style="19" customWidth="1"/>
    <col min="4624" max="4625" width="6" style="19" customWidth="1"/>
    <col min="4626" max="4626" width="10.75" style="19" customWidth="1"/>
    <col min="4627" max="4627" width="44.875" style="19" customWidth="1"/>
    <col min="4628" max="4629" width="5.25" style="19" customWidth="1"/>
    <col min="4630" max="4630" width="9.75" style="19" customWidth="1"/>
    <col min="4631" max="4631" width="15.625" style="19" customWidth="1"/>
    <col min="4632" max="4643" width="9.625" style="19" customWidth="1"/>
    <col min="4644" max="4873" width="9" style="19"/>
    <col min="4874" max="4874" width="2.625" style="19" customWidth="1"/>
    <col min="4875" max="4878" width="9.625" style="19" customWidth="1"/>
    <col min="4879" max="4879" width="49.25" style="19" customWidth="1"/>
    <col min="4880" max="4881" width="6" style="19" customWidth="1"/>
    <col min="4882" max="4882" width="10.75" style="19" customWidth="1"/>
    <col min="4883" max="4883" width="44.875" style="19" customWidth="1"/>
    <col min="4884" max="4885" width="5.25" style="19" customWidth="1"/>
    <col min="4886" max="4886" width="9.75" style="19" customWidth="1"/>
    <col min="4887" max="4887" width="15.625" style="19" customWidth="1"/>
    <col min="4888" max="4899" width="9.625" style="19" customWidth="1"/>
    <col min="4900" max="5129" width="9" style="19"/>
    <col min="5130" max="5130" width="2.625" style="19" customWidth="1"/>
    <col min="5131" max="5134" width="9.625" style="19" customWidth="1"/>
    <col min="5135" max="5135" width="49.25" style="19" customWidth="1"/>
    <col min="5136" max="5137" width="6" style="19" customWidth="1"/>
    <col min="5138" max="5138" width="10.75" style="19" customWidth="1"/>
    <col min="5139" max="5139" width="44.875" style="19" customWidth="1"/>
    <col min="5140" max="5141" width="5.25" style="19" customWidth="1"/>
    <col min="5142" max="5142" width="9.75" style="19" customWidth="1"/>
    <col min="5143" max="5143" width="15.625" style="19" customWidth="1"/>
    <col min="5144" max="5155" width="9.625" style="19" customWidth="1"/>
    <col min="5156" max="5385" width="9" style="19"/>
    <col min="5386" max="5386" width="2.625" style="19" customWidth="1"/>
    <col min="5387" max="5390" width="9.625" style="19" customWidth="1"/>
    <col min="5391" max="5391" width="49.25" style="19" customWidth="1"/>
    <col min="5392" max="5393" width="6" style="19" customWidth="1"/>
    <col min="5394" max="5394" width="10.75" style="19" customWidth="1"/>
    <col min="5395" max="5395" width="44.875" style="19" customWidth="1"/>
    <col min="5396" max="5397" width="5.25" style="19" customWidth="1"/>
    <col min="5398" max="5398" width="9.75" style="19" customWidth="1"/>
    <col min="5399" max="5399" width="15.625" style="19" customWidth="1"/>
    <col min="5400" max="5411" width="9.625" style="19" customWidth="1"/>
    <col min="5412" max="5641" width="9" style="19"/>
    <col min="5642" max="5642" width="2.625" style="19" customWidth="1"/>
    <col min="5643" max="5646" width="9.625" style="19" customWidth="1"/>
    <col min="5647" max="5647" width="49.25" style="19" customWidth="1"/>
    <col min="5648" max="5649" width="6" style="19" customWidth="1"/>
    <col min="5650" max="5650" width="10.75" style="19" customWidth="1"/>
    <col min="5651" max="5651" width="44.875" style="19" customWidth="1"/>
    <col min="5652" max="5653" width="5.25" style="19" customWidth="1"/>
    <col min="5654" max="5654" width="9.75" style="19" customWidth="1"/>
    <col min="5655" max="5655" width="15.625" style="19" customWidth="1"/>
    <col min="5656" max="5667" width="9.625" style="19" customWidth="1"/>
    <col min="5668" max="5897" width="9" style="19"/>
    <col min="5898" max="5898" width="2.625" style="19" customWidth="1"/>
    <col min="5899" max="5902" width="9.625" style="19" customWidth="1"/>
    <col min="5903" max="5903" width="49.25" style="19" customWidth="1"/>
    <col min="5904" max="5905" width="6" style="19" customWidth="1"/>
    <col min="5906" max="5906" width="10.75" style="19" customWidth="1"/>
    <col min="5907" max="5907" width="44.875" style="19" customWidth="1"/>
    <col min="5908" max="5909" width="5.25" style="19" customWidth="1"/>
    <col min="5910" max="5910" width="9.75" style="19" customWidth="1"/>
    <col min="5911" max="5911" width="15.625" style="19" customWidth="1"/>
    <col min="5912" max="5923" width="9.625" style="19" customWidth="1"/>
    <col min="5924" max="6153" width="9" style="19"/>
    <col min="6154" max="6154" width="2.625" style="19" customWidth="1"/>
    <col min="6155" max="6158" width="9.625" style="19" customWidth="1"/>
    <col min="6159" max="6159" width="49.25" style="19" customWidth="1"/>
    <col min="6160" max="6161" width="6" style="19" customWidth="1"/>
    <col min="6162" max="6162" width="10.75" style="19" customWidth="1"/>
    <col min="6163" max="6163" width="44.875" style="19" customWidth="1"/>
    <col min="6164" max="6165" width="5.25" style="19" customWidth="1"/>
    <col min="6166" max="6166" width="9.75" style="19" customWidth="1"/>
    <col min="6167" max="6167" width="15.625" style="19" customWidth="1"/>
    <col min="6168" max="6179" width="9.625" style="19" customWidth="1"/>
    <col min="6180" max="6409" width="9" style="19"/>
    <col min="6410" max="6410" width="2.625" style="19" customWidth="1"/>
    <col min="6411" max="6414" width="9.625" style="19" customWidth="1"/>
    <col min="6415" max="6415" width="49.25" style="19" customWidth="1"/>
    <col min="6416" max="6417" width="6" style="19" customWidth="1"/>
    <col min="6418" max="6418" width="10.75" style="19" customWidth="1"/>
    <col min="6419" max="6419" width="44.875" style="19" customWidth="1"/>
    <col min="6420" max="6421" width="5.25" style="19" customWidth="1"/>
    <col min="6422" max="6422" width="9.75" style="19" customWidth="1"/>
    <col min="6423" max="6423" width="15.625" style="19" customWidth="1"/>
    <col min="6424" max="6435" width="9.625" style="19" customWidth="1"/>
    <col min="6436" max="6665" width="9" style="19"/>
    <col min="6666" max="6666" width="2.625" style="19" customWidth="1"/>
    <col min="6667" max="6670" width="9.625" style="19" customWidth="1"/>
    <col min="6671" max="6671" width="49.25" style="19" customWidth="1"/>
    <col min="6672" max="6673" width="6" style="19" customWidth="1"/>
    <col min="6674" max="6674" width="10.75" style="19" customWidth="1"/>
    <col min="6675" max="6675" width="44.875" style="19" customWidth="1"/>
    <col min="6676" max="6677" width="5.25" style="19" customWidth="1"/>
    <col min="6678" max="6678" width="9.75" style="19" customWidth="1"/>
    <col min="6679" max="6679" width="15.625" style="19" customWidth="1"/>
    <col min="6680" max="6691" width="9.625" style="19" customWidth="1"/>
    <col min="6692" max="6921" width="9" style="19"/>
    <col min="6922" max="6922" width="2.625" style="19" customWidth="1"/>
    <col min="6923" max="6926" width="9.625" style="19" customWidth="1"/>
    <col min="6927" max="6927" width="49.25" style="19" customWidth="1"/>
    <col min="6928" max="6929" width="6" style="19" customWidth="1"/>
    <col min="6930" max="6930" width="10.75" style="19" customWidth="1"/>
    <col min="6931" max="6931" width="44.875" style="19" customWidth="1"/>
    <col min="6932" max="6933" width="5.25" style="19" customWidth="1"/>
    <col min="6934" max="6934" width="9.75" style="19" customWidth="1"/>
    <col min="6935" max="6935" width="15.625" style="19" customWidth="1"/>
    <col min="6936" max="6947" width="9.625" style="19" customWidth="1"/>
    <col min="6948" max="7177" width="9" style="19"/>
    <col min="7178" max="7178" width="2.625" style="19" customWidth="1"/>
    <col min="7179" max="7182" width="9.625" style="19" customWidth="1"/>
    <col min="7183" max="7183" width="49.25" style="19" customWidth="1"/>
    <col min="7184" max="7185" width="6" style="19" customWidth="1"/>
    <col min="7186" max="7186" width="10.75" style="19" customWidth="1"/>
    <col min="7187" max="7187" width="44.875" style="19" customWidth="1"/>
    <col min="7188" max="7189" width="5.25" style="19" customWidth="1"/>
    <col min="7190" max="7190" width="9.75" style="19" customWidth="1"/>
    <col min="7191" max="7191" width="15.625" style="19" customWidth="1"/>
    <col min="7192" max="7203" width="9.625" style="19" customWidth="1"/>
    <col min="7204" max="7433" width="9" style="19"/>
    <col min="7434" max="7434" width="2.625" style="19" customWidth="1"/>
    <col min="7435" max="7438" width="9.625" style="19" customWidth="1"/>
    <col min="7439" max="7439" width="49.25" style="19" customWidth="1"/>
    <col min="7440" max="7441" width="6" style="19" customWidth="1"/>
    <col min="7442" max="7442" width="10.75" style="19" customWidth="1"/>
    <col min="7443" max="7443" width="44.875" style="19" customWidth="1"/>
    <col min="7444" max="7445" width="5.25" style="19" customWidth="1"/>
    <col min="7446" max="7446" width="9.75" style="19" customWidth="1"/>
    <col min="7447" max="7447" width="15.625" style="19" customWidth="1"/>
    <col min="7448" max="7459" width="9.625" style="19" customWidth="1"/>
    <col min="7460" max="7689" width="9" style="19"/>
    <col min="7690" max="7690" width="2.625" style="19" customWidth="1"/>
    <col min="7691" max="7694" width="9.625" style="19" customWidth="1"/>
    <col min="7695" max="7695" width="49.25" style="19" customWidth="1"/>
    <col min="7696" max="7697" width="6" style="19" customWidth="1"/>
    <col min="7698" max="7698" width="10.75" style="19" customWidth="1"/>
    <col min="7699" max="7699" width="44.875" style="19" customWidth="1"/>
    <col min="7700" max="7701" width="5.25" style="19" customWidth="1"/>
    <col min="7702" max="7702" width="9.75" style="19" customWidth="1"/>
    <col min="7703" max="7703" width="15.625" style="19" customWidth="1"/>
    <col min="7704" max="7715" width="9.625" style="19" customWidth="1"/>
    <col min="7716" max="7945" width="9" style="19"/>
    <col min="7946" max="7946" width="2.625" style="19" customWidth="1"/>
    <col min="7947" max="7950" width="9.625" style="19" customWidth="1"/>
    <col min="7951" max="7951" width="49.25" style="19" customWidth="1"/>
    <col min="7952" max="7953" width="6" style="19" customWidth="1"/>
    <col min="7954" max="7954" width="10.75" style="19" customWidth="1"/>
    <col min="7955" max="7955" width="44.875" style="19" customWidth="1"/>
    <col min="7956" max="7957" width="5.25" style="19" customWidth="1"/>
    <col min="7958" max="7958" width="9.75" style="19" customWidth="1"/>
    <col min="7959" max="7959" width="15.625" style="19" customWidth="1"/>
    <col min="7960" max="7971" width="9.625" style="19" customWidth="1"/>
    <col min="7972" max="8201" width="9" style="19"/>
    <col min="8202" max="8202" width="2.625" style="19" customWidth="1"/>
    <col min="8203" max="8206" width="9.625" style="19" customWidth="1"/>
    <col min="8207" max="8207" width="49.25" style="19" customWidth="1"/>
    <col min="8208" max="8209" width="6" style="19" customWidth="1"/>
    <col min="8210" max="8210" width="10.75" style="19" customWidth="1"/>
    <col min="8211" max="8211" width="44.875" style="19" customWidth="1"/>
    <col min="8212" max="8213" width="5.25" style="19" customWidth="1"/>
    <col min="8214" max="8214" width="9.75" style="19" customWidth="1"/>
    <col min="8215" max="8215" width="15.625" style="19" customWidth="1"/>
    <col min="8216" max="8227" width="9.625" style="19" customWidth="1"/>
    <col min="8228" max="8457" width="9" style="19"/>
    <col min="8458" max="8458" width="2.625" style="19" customWidth="1"/>
    <col min="8459" max="8462" width="9.625" style="19" customWidth="1"/>
    <col min="8463" max="8463" width="49.25" style="19" customWidth="1"/>
    <col min="8464" max="8465" width="6" style="19" customWidth="1"/>
    <col min="8466" max="8466" width="10.75" style="19" customWidth="1"/>
    <col min="8467" max="8467" width="44.875" style="19" customWidth="1"/>
    <col min="8468" max="8469" width="5.25" style="19" customWidth="1"/>
    <col min="8470" max="8470" width="9.75" style="19" customWidth="1"/>
    <col min="8471" max="8471" width="15.625" style="19" customWidth="1"/>
    <col min="8472" max="8483" width="9.625" style="19" customWidth="1"/>
    <col min="8484" max="8713" width="9" style="19"/>
    <col min="8714" max="8714" width="2.625" style="19" customWidth="1"/>
    <col min="8715" max="8718" width="9.625" style="19" customWidth="1"/>
    <col min="8719" max="8719" width="49.25" style="19" customWidth="1"/>
    <col min="8720" max="8721" width="6" style="19" customWidth="1"/>
    <col min="8722" max="8722" width="10.75" style="19" customWidth="1"/>
    <col min="8723" max="8723" width="44.875" style="19" customWidth="1"/>
    <col min="8724" max="8725" width="5.25" style="19" customWidth="1"/>
    <col min="8726" max="8726" width="9.75" style="19" customWidth="1"/>
    <col min="8727" max="8727" width="15.625" style="19" customWidth="1"/>
    <col min="8728" max="8739" width="9.625" style="19" customWidth="1"/>
    <col min="8740" max="8969" width="9" style="19"/>
    <col min="8970" max="8970" width="2.625" style="19" customWidth="1"/>
    <col min="8971" max="8974" width="9.625" style="19" customWidth="1"/>
    <col min="8975" max="8975" width="49.25" style="19" customWidth="1"/>
    <col min="8976" max="8977" width="6" style="19" customWidth="1"/>
    <col min="8978" max="8978" width="10.75" style="19" customWidth="1"/>
    <col min="8979" max="8979" width="44.875" style="19" customWidth="1"/>
    <col min="8980" max="8981" width="5.25" style="19" customWidth="1"/>
    <col min="8982" max="8982" width="9.75" style="19" customWidth="1"/>
    <col min="8983" max="8983" width="15.625" style="19" customWidth="1"/>
    <col min="8984" max="8995" width="9.625" style="19" customWidth="1"/>
    <col min="8996" max="9225" width="9" style="19"/>
    <col min="9226" max="9226" width="2.625" style="19" customWidth="1"/>
    <col min="9227" max="9230" width="9.625" style="19" customWidth="1"/>
    <col min="9231" max="9231" width="49.25" style="19" customWidth="1"/>
    <col min="9232" max="9233" width="6" style="19" customWidth="1"/>
    <col min="9234" max="9234" width="10.75" style="19" customWidth="1"/>
    <col min="9235" max="9235" width="44.875" style="19" customWidth="1"/>
    <col min="9236" max="9237" width="5.25" style="19" customWidth="1"/>
    <col min="9238" max="9238" width="9.75" style="19" customWidth="1"/>
    <col min="9239" max="9239" width="15.625" style="19" customWidth="1"/>
    <col min="9240" max="9251" width="9.625" style="19" customWidth="1"/>
    <col min="9252" max="9481" width="9" style="19"/>
    <col min="9482" max="9482" width="2.625" style="19" customWidth="1"/>
    <col min="9483" max="9486" width="9.625" style="19" customWidth="1"/>
    <col min="9487" max="9487" width="49.25" style="19" customWidth="1"/>
    <col min="9488" max="9489" width="6" style="19" customWidth="1"/>
    <col min="9490" max="9490" width="10.75" style="19" customWidth="1"/>
    <col min="9491" max="9491" width="44.875" style="19" customWidth="1"/>
    <col min="9492" max="9493" width="5.25" style="19" customWidth="1"/>
    <col min="9494" max="9494" width="9.75" style="19" customWidth="1"/>
    <col min="9495" max="9495" width="15.625" style="19" customWidth="1"/>
    <col min="9496" max="9507" width="9.625" style="19" customWidth="1"/>
    <col min="9508" max="9737" width="9" style="19"/>
    <col min="9738" max="9738" width="2.625" style="19" customWidth="1"/>
    <col min="9739" max="9742" width="9.625" style="19" customWidth="1"/>
    <col min="9743" max="9743" width="49.25" style="19" customWidth="1"/>
    <col min="9744" max="9745" width="6" style="19" customWidth="1"/>
    <col min="9746" max="9746" width="10.75" style="19" customWidth="1"/>
    <col min="9747" max="9747" width="44.875" style="19" customWidth="1"/>
    <col min="9748" max="9749" width="5.25" style="19" customWidth="1"/>
    <col min="9750" max="9750" width="9.75" style="19" customWidth="1"/>
    <col min="9751" max="9751" width="15.625" style="19" customWidth="1"/>
    <col min="9752" max="9763" width="9.625" style="19" customWidth="1"/>
    <col min="9764" max="9993" width="9" style="19"/>
    <col min="9994" max="9994" width="2.625" style="19" customWidth="1"/>
    <col min="9995" max="9998" width="9.625" style="19" customWidth="1"/>
    <col min="9999" max="9999" width="49.25" style="19" customWidth="1"/>
    <col min="10000" max="10001" width="6" style="19" customWidth="1"/>
    <col min="10002" max="10002" width="10.75" style="19" customWidth="1"/>
    <col min="10003" max="10003" width="44.875" style="19" customWidth="1"/>
    <col min="10004" max="10005" width="5.25" style="19" customWidth="1"/>
    <col min="10006" max="10006" width="9.75" style="19" customWidth="1"/>
    <col min="10007" max="10007" width="15.625" style="19" customWidth="1"/>
    <col min="10008" max="10019" width="9.625" style="19" customWidth="1"/>
    <col min="10020" max="10249" width="9" style="19"/>
    <col min="10250" max="10250" width="2.625" style="19" customWidth="1"/>
    <col min="10251" max="10254" width="9.625" style="19" customWidth="1"/>
    <col min="10255" max="10255" width="49.25" style="19" customWidth="1"/>
    <col min="10256" max="10257" width="6" style="19" customWidth="1"/>
    <col min="10258" max="10258" width="10.75" style="19" customWidth="1"/>
    <col min="10259" max="10259" width="44.875" style="19" customWidth="1"/>
    <col min="10260" max="10261" width="5.25" style="19" customWidth="1"/>
    <col min="10262" max="10262" width="9.75" style="19" customWidth="1"/>
    <col min="10263" max="10263" width="15.625" style="19" customWidth="1"/>
    <col min="10264" max="10275" width="9.625" style="19" customWidth="1"/>
    <col min="10276" max="10505" width="9" style="19"/>
    <col min="10506" max="10506" width="2.625" style="19" customWidth="1"/>
    <col min="10507" max="10510" width="9.625" style="19" customWidth="1"/>
    <col min="10511" max="10511" width="49.25" style="19" customWidth="1"/>
    <col min="10512" max="10513" width="6" style="19" customWidth="1"/>
    <col min="10514" max="10514" width="10.75" style="19" customWidth="1"/>
    <col min="10515" max="10515" width="44.875" style="19" customWidth="1"/>
    <col min="10516" max="10517" width="5.25" style="19" customWidth="1"/>
    <col min="10518" max="10518" width="9.75" style="19" customWidth="1"/>
    <col min="10519" max="10519" width="15.625" style="19" customWidth="1"/>
    <col min="10520" max="10531" width="9.625" style="19" customWidth="1"/>
    <col min="10532" max="10761" width="9" style="19"/>
    <col min="10762" max="10762" width="2.625" style="19" customWidth="1"/>
    <col min="10763" max="10766" width="9.625" style="19" customWidth="1"/>
    <col min="10767" max="10767" width="49.25" style="19" customWidth="1"/>
    <col min="10768" max="10769" width="6" style="19" customWidth="1"/>
    <col min="10770" max="10770" width="10.75" style="19" customWidth="1"/>
    <col min="10771" max="10771" width="44.875" style="19" customWidth="1"/>
    <col min="10772" max="10773" width="5.25" style="19" customWidth="1"/>
    <col min="10774" max="10774" width="9.75" style="19" customWidth="1"/>
    <col min="10775" max="10775" width="15.625" style="19" customWidth="1"/>
    <col min="10776" max="10787" width="9.625" style="19" customWidth="1"/>
    <col min="10788" max="11017" width="9" style="19"/>
    <col min="11018" max="11018" width="2.625" style="19" customWidth="1"/>
    <col min="11019" max="11022" width="9.625" style="19" customWidth="1"/>
    <col min="11023" max="11023" width="49.25" style="19" customWidth="1"/>
    <col min="11024" max="11025" width="6" style="19" customWidth="1"/>
    <col min="11026" max="11026" width="10.75" style="19" customWidth="1"/>
    <col min="11027" max="11027" width="44.875" style="19" customWidth="1"/>
    <col min="11028" max="11029" width="5.25" style="19" customWidth="1"/>
    <col min="11030" max="11030" width="9.75" style="19" customWidth="1"/>
    <col min="11031" max="11031" width="15.625" style="19" customWidth="1"/>
    <col min="11032" max="11043" width="9.625" style="19" customWidth="1"/>
    <col min="11044" max="11273" width="9" style="19"/>
    <col min="11274" max="11274" width="2.625" style="19" customWidth="1"/>
    <col min="11275" max="11278" width="9.625" style="19" customWidth="1"/>
    <col min="11279" max="11279" width="49.25" style="19" customWidth="1"/>
    <col min="11280" max="11281" width="6" style="19" customWidth="1"/>
    <col min="11282" max="11282" width="10.75" style="19" customWidth="1"/>
    <col min="11283" max="11283" width="44.875" style="19" customWidth="1"/>
    <col min="11284" max="11285" width="5.25" style="19" customWidth="1"/>
    <col min="11286" max="11286" width="9.75" style="19" customWidth="1"/>
    <col min="11287" max="11287" width="15.625" style="19" customWidth="1"/>
    <col min="11288" max="11299" width="9.625" style="19" customWidth="1"/>
    <col min="11300" max="11529" width="9" style="19"/>
    <col min="11530" max="11530" width="2.625" style="19" customWidth="1"/>
    <col min="11531" max="11534" width="9.625" style="19" customWidth="1"/>
    <col min="11535" max="11535" width="49.25" style="19" customWidth="1"/>
    <col min="11536" max="11537" width="6" style="19" customWidth="1"/>
    <col min="11538" max="11538" width="10.75" style="19" customWidth="1"/>
    <col min="11539" max="11539" width="44.875" style="19" customWidth="1"/>
    <col min="11540" max="11541" width="5.25" style="19" customWidth="1"/>
    <col min="11542" max="11542" width="9.75" style="19" customWidth="1"/>
    <col min="11543" max="11543" width="15.625" style="19" customWidth="1"/>
    <col min="11544" max="11555" width="9.625" style="19" customWidth="1"/>
    <col min="11556" max="11785" width="9" style="19"/>
    <col min="11786" max="11786" width="2.625" style="19" customWidth="1"/>
    <col min="11787" max="11790" width="9.625" style="19" customWidth="1"/>
    <col min="11791" max="11791" width="49.25" style="19" customWidth="1"/>
    <col min="11792" max="11793" width="6" style="19" customWidth="1"/>
    <col min="11794" max="11794" width="10.75" style="19" customWidth="1"/>
    <col min="11795" max="11795" width="44.875" style="19" customWidth="1"/>
    <col min="11796" max="11797" width="5.25" style="19" customWidth="1"/>
    <col min="11798" max="11798" width="9.75" style="19" customWidth="1"/>
    <col min="11799" max="11799" width="15.625" style="19" customWidth="1"/>
    <col min="11800" max="11811" width="9.625" style="19" customWidth="1"/>
    <col min="11812" max="12041" width="9" style="19"/>
    <col min="12042" max="12042" width="2.625" style="19" customWidth="1"/>
    <col min="12043" max="12046" width="9.625" style="19" customWidth="1"/>
    <col min="12047" max="12047" width="49.25" style="19" customWidth="1"/>
    <col min="12048" max="12049" width="6" style="19" customWidth="1"/>
    <col min="12050" max="12050" width="10.75" style="19" customWidth="1"/>
    <col min="12051" max="12051" width="44.875" style="19" customWidth="1"/>
    <col min="12052" max="12053" width="5.25" style="19" customWidth="1"/>
    <col min="12054" max="12054" width="9.75" style="19" customWidth="1"/>
    <col min="12055" max="12055" width="15.625" style="19" customWidth="1"/>
    <col min="12056" max="12067" width="9.625" style="19" customWidth="1"/>
    <col min="12068" max="12297" width="9" style="19"/>
    <col min="12298" max="12298" width="2.625" style="19" customWidth="1"/>
    <col min="12299" max="12302" width="9.625" style="19" customWidth="1"/>
    <col min="12303" max="12303" width="49.25" style="19" customWidth="1"/>
    <col min="12304" max="12305" width="6" style="19" customWidth="1"/>
    <col min="12306" max="12306" width="10.75" style="19" customWidth="1"/>
    <col min="12307" max="12307" width="44.875" style="19" customWidth="1"/>
    <col min="12308" max="12309" width="5.25" style="19" customWidth="1"/>
    <col min="12310" max="12310" width="9.75" style="19" customWidth="1"/>
    <col min="12311" max="12311" width="15.625" style="19" customWidth="1"/>
    <col min="12312" max="12323" width="9.625" style="19" customWidth="1"/>
    <col min="12324" max="12553" width="9" style="19"/>
    <col min="12554" max="12554" width="2.625" style="19" customWidth="1"/>
    <col min="12555" max="12558" width="9.625" style="19" customWidth="1"/>
    <col min="12559" max="12559" width="49.25" style="19" customWidth="1"/>
    <col min="12560" max="12561" width="6" style="19" customWidth="1"/>
    <col min="12562" max="12562" width="10.75" style="19" customWidth="1"/>
    <col min="12563" max="12563" width="44.875" style="19" customWidth="1"/>
    <col min="12564" max="12565" width="5.25" style="19" customWidth="1"/>
    <col min="12566" max="12566" width="9.75" style="19" customWidth="1"/>
    <col min="12567" max="12567" width="15.625" style="19" customWidth="1"/>
    <col min="12568" max="12579" width="9.625" style="19" customWidth="1"/>
    <col min="12580" max="12809" width="9" style="19"/>
    <col min="12810" max="12810" width="2.625" style="19" customWidth="1"/>
    <col min="12811" max="12814" width="9.625" style="19" customWidth="1"/>
    <col min="12815" max="12815" width="49.25" style="19" customWidth="1"/>
    <col min="12816" max="12817" width="6" style="19" customWidth="1"/>
    <col min="12818" max="12818" width="10.75" style="19" customWidth="1"/>
    <col min="12819" max="12819" width="44.875" style="19" customWidth="1"/>
    <col min="12820" max="12821" width="5.25" style="19" customWidth="1"/>
    <col min="12822" max="12822" width="9.75" style="19" customWidth="1"/>
    <col min="12823" max="12823" width="15.625" style="19" customWidth="1"/>
    <col min="12824" max="12835" width="9.625" style="19" customWidth="1"/>
    <col min="12836" max="13065" width="9" style="19"/>
    <col min="13066" max="13066" width="2.625" style="19" customWidth="1"/>
    <col min="13067" max="13070" width="9.625" style="19" customWidth="1"/>
    <col min="13071" max="13071" width="49.25" style="19" customWidth="1"/>
    <col min="13072" max="13073" width="6" style="19" customWidth="1"/>
    <col min="13074" max="13074" width="10.75" style="19" customWidth="1"/>
    <col min="13075" max="13075" width="44.875" style="19" customWidth="1"/>
    <col min="13076" max="13077" width="5.25" style="19" customWidth="1"/>
    <col min="13078" max="13078" width="9.75" style="19" customWidth="1"/>
    <col min="13079" max="13079" width="15.625" style="19" customWidth="1"/>
    <col min="13080" max="13091" width="9.625" style="19" customWidth="1"/>
    <col min="13092" max="13321" width="9" style="19"/>
    <col min="13322" max="13322" width="2.625" style="19" customWidth="1"/>
    <col min="13323" max="13326" width="9.625" style="19" customWidth="1"/>
    <col min="13327" max="13327" width="49.25" style="19" customWidth="1"/>
    <col min="13328" max="13329" width="6" style="19" customWidth="1"/>
    <col min="13330" max="13330" width="10.75" style="19" customWidth="1"/>
    <col min="13331" max="13331" width="44.875" style="19" customWidth="1"/>
    <col min="13332" max="13333" width="5.25" style="19" customWidth="1"/>
    <col min="13334" max="13334" width="9.75" style="19" customWidth="1"/>
    <col min="13335" max="13335" width="15.625" style="19" customWidth="1"/>
    <col min="13336" max="13347" width="9.625" style="19" customWidth="1"/>
    <col min="13348" max="13577" width="9" style="19"/>
    <col min="13578" max="13578" width="2.625" style="19" customWidth="1"/>
    <col min="13579" max="13582" width="9.625" style="19" customWidth="1"/>
    <col min="13583" max="13583" width="49.25" style="19" customWidth="1"/>
    <col min="13584" max="13585" width="6" style="19" customWidth="1"/>
    <col min="13586" max="13586" width="10.75" style="19" customWidth="1"/>
    <col min="13587" max="13587" width="44.875" style="19" customWidth="1"/>
    <col min="13588" max="13589" width="5.25" style="19" customWidth="1"/>
    <col min="13590" max="13590" width="9.75" style="19" customWidth="1"/>
    <col min="13591" max="13591" width="15.625" style="19" customWidth="1"/>
    <col min="13592" max="13603" width="9.625" style="19" customWidth="1"/>
    <col min="13604" max="13833" width="9" style="19"/>
    <col min="13834" max="13834" width="2.625" style="19" customWidth="1"/>
    <col min="13835" max="13838" width="9.625" style="19" customWidth="1"/>
    <col min="13839" max="13839" width="49.25" style="19" customWidth="1"/>
    <col min="13840" max="13841" width="6" style="19" customWidth="1"/>
    <col min="13842" max="13842" width="10.75" style="19" customWidth="1"/>
    <col min="13843" max="13843" width="44.875" style="19" customWidth="1"/>
    <col min="13844" max="13845" width="5.25" style="19" customWidth="1"/>
    <col min="13846" max="13846" width="9.75" style="19" customWidth="1"/>
    <col min="13847" max="13847" width="15.625" style="19" customWidth="1"/>
    <col min="13848" max="13859" width="9.625" style="19" customWidth="1"/>
    <col min="13860" max="14089" width="9" style="19"/>
    <col min="14090" max="14090" width="2.625" style="19" customWidth="1"/>
    <col min="14091" max="14094" width="9.625" style="19" customWidth="1"/>
    <col min="14095" max="14095" width="49.25" style="19" customWidth="1"/>
    <col min="14096" max="14097" width="6" style="19" customWidth="1"/>
    <col min="14098" max="14098" width="10.75" style="19" customWidth="1"/>
    <col min="14099" max="14099" width="44.875" style="19" customWidth="1"/>
    <col min="14100" max="14101" width="5.25" style="19" customWidth="1"/>
    <col min="14102" max="14102" width="9.75" style="19" customWidth="1"/>
    <col min="14103" max="14103" width="15.625" style="19" customWidth="1"/>
    <col min="14104" max="14115" width="9.625" style="19" customWidth="1"/>
    <col min="14116" max="14345" width="9" style="19"/>
    <col min="14346" max="14346" width="2.625" style="19" customWidth="1"/>
    <col min="14347" max="14350" width="9.625" style="19" customWidth="1"/>
    <col min="14351" max="14351" width="49.25" style="19" customWidth="1"/>
    <col min="14352" max="14353" width="6" style="19" customWidth="1"/>
    <col min="14354" max="14354" width="10.75" style="19" customWidth="1"/>
    <col min="14355" max="14355" width="44.875" style="19" customWidth="1"/>
    <col min="14356" max="14357" width="5.25" style="19" customWidth="1"/>
    <col min="14358" max="14358" width="9.75" style="19" customWidth="1"/>
    <col min="14359" max="14359" width="15.625" style="19" customWidth="1"/>
    <col min="14360" max="14371" width="9.625" style="19" customWidth="1"/>
    <col min="14372" max="14601" width="9" style="19"/>
    <col min="14602" max="14602" width="2.625" style="19" customWidth="1"/>
    <col min="14603" max="14606" width="9.625" style="19" customWidth="1"/>
    <col min="14607" max="14607" width="49.25" style="19" customWidth="1"/>
    <col min="14608" max="14609" width="6" style="19" customWidth="1"/>
    <col min="14610" max="14610" width="10.75" style="19" customWidth="1"/>
    <col min="14611" max="14611" width="44.875" style="19" customWidth="1"/>
    <col min="14612" max="14613" width="5.25" style="19" customWidth="1"/>
    <col min="14614" max="14614" width="9.75" style="19" customWidth="1"/>
    <col min="14615" max="14615" width="15.625" style="19" customWidth="1"/>
    <col min="14616" max="14627" width="9.625" style="19" customWidth="1"/>
    <col min="14628" max="14857" width="9" style="19"/>
    <col min="14858" max="14858" width="2.625" style="19" customWidth="1"/>
    <col min="14859" max="14862" width="9.625" style="19" customWidth="1"/>
    <col min="14863" max="14863" width="49.25" style="19" customWidth="1"/>
    <col min="14864" max="14865" width="6" style="19" customWidth="1"/>
    <col min="14866" max="14866" width="10.75" style="19" customWidth="1"/>
    <col min="14867" max="14867" width="44.875" style="19" customWidth="1"/>
    <col min="14868" max="14869" width="5.25" style="19" customWidth="1"/>
    <col min="14870" max="14870" width="9.75" style="19" customWidth="1"/>
    <col min="14871" max="14871" width="15.625" style="19" customWidth="1"/>
    <col min="14872" max="14883" width="9.625" style="19" customWidth="1"/>
    <col min="14884" max="15113" width="9" style="19"/>
    <col min="15114" max="15114" width="2.625" style="19" customWidth="1"/>
    <col min="15115" max="15118" width="9.625" style="19" customWidth="1"/>
    <col min="15119" max="15119" width="49.25" style="19" customWidth="1"/>
    <col min="15120" max="15121" width="6" style="19" customWidth="1"/>
    <col min="15122" max="15122" width="10.75" style="19" customWidth="1"/>
    <col min="15123" max="15123" width="44.875" style="19" customWidth="1"/>
    <col min="15124" max="15125" width="5.25" style="19" customWidth="1"/>
    <col min="15126" max="15126" width="9.75" style="19" customWidth="1"/>
    <col min="15127" max="15127" width="15.625" style="19" customWidth="1"/>
    <col min="15128" max="15139" width="9.625" style="19" customWidth="1"/>
    <col min="15140" max="15369" width="9" style="19"/>
    <col min="15370" max="15370" width="2.625" style="19" customWidth="1"/>
    <col min="15371" max="15374" width="9.625" style="19" customWidth="1"/>
    <col min="15375" max="15375" width="49.25" style="19" customWidth="1"/>
    <col min="15376" max="15377" width="6" style="19" customWidth="1"/>
    <col min="15378" max="15378" width="10.75" style="19" customWidth="1"/>
    <col min="15379" max="15379" width="44.875" style="19" customWidth="1"/>
    <col min="15380" max="15381" width="5.25" style="19" customWidth="1"/>
    <col min="15382" max="15382" width="9.75" style="19" customWidth="1"/>
    <col min="15383" max="15383" width="15.625" style="19" customWidth="1"/>
    <col min="15384" max="15395" width="9.625" style="19" customWidth="1"/>
    <col min="15396" max="15625" width="9" style="19"/>
    <col min="15626" max="15626" width="2.625" style="19" customWidth="1"/>
    <col min="15627" max="15630" width="9.625" style="19" customWidth="1"/>
    <col min="15631" max="15631" width="49.25" style="19" customWidth="1"/>
    <col min="15632" max="15633" width="6" style="19" customWidth="1"/>
    <col min="15634" max="15634" width="10.75" style="19" customWidth="1"/>
    <col min="15635" max="15635" width="44.875" style="19" customWidth="1"/>
    <col min="15636" max="15637" width="5.25" style="19" customWidth="1"/>
    <col min="15638" max="15638" width="9.75" style="19" customWidth="1"/>
    <col min="15639" max="15639" width="15.625" style="19" customWidth="1"/>
    <col min="15640" max="15651" width="9.625" style="19" customWidth="1"/>
    <col min="15652" max="15881" width="9" style="19"/>
    <col min="15882" max="15882" width="2.625" style="19" customWidth="1"/>
    <col min="15883" max="15886" width="9.625" style="19" customWidth="1"/>
    <col min="15887" max="15887" width="49.25" style="19" customWidth="1"/>
    <col min="15888" max="15889" width="6" style="19" customWidth="1"/>
    <col min="15890" max="15890" width="10.75" style="19" customWidth="1"/>
    <col min="15891" max="15891" width="44.875" style="19" customWidth="1"/>
    <col min="15892" max="15893" width="5.25" style="19" customWidth="1"/>
    <col min="15894" max="15894" width="9.75" style="19" customWidth="1"/>
    <col min="15895" max="15895" width="15.625" style="19" customWidth="1"/>
    <col min="15896" max="15907" width="9.625" style="19" customWidth="1"/>
    <col min="15908" max="16137" width="9" style="19"/>
    <col min="16138" max="16138" width="2.625" style="19" customWidth="1"/>
    <col min="16139" max="16142" width="9.625" style="19" customWidth="1"/>
    <col min="16143" max="16143" width="49.25" style="19" customWidth="1"/>
    <col min="16144" max="16145" width="6" style="19" customWidth="1"/>
    <col min="16146" max="16146" width="10.75" style="19" customWidth="1"/>
    <col min="16147" max="16147" width="44.875" style="19" customWidth="1"/>
    <col min="16148" max="16149" width="5.25" style="19" customWidth="1"/>
    <col min="16150" max="16150" width="9.75" style="19" customWidth="1"/>
    <col min="16151" max="16151" width="15.625" style="19" customWidth="1"/>
    <col min="16152" max="16163" width="9.625" style="19" customWidth="1"/>
    <col min="16164" max="16384" width="9" style="19"/>
  </cols>
  <sheetData>
    <row r="1" spans="1:24" ht="35.1" customHeight="1">
      <c r="R1" s="171" t="s">
        <v>299</v>
      </c>
    </row>
    <row r="2" spans="1:24" ht="69.95" customHeight="1">
      <c r="A2" s="849" t="s">
        <v>88</v>
      </c>
      <c r="B2" s="849"/>
      <c r="C2" s="849"/>
      <c r="D2" s="849"/>
      <c r="E2" s="849"/>
      <c r="F2" s="849"/>
      <c r="G2" s="849"/>
      <c r="H2" s="849"/>
      <c r="I2" s="849"/>
      <c r="J2" s="849"/>
      <c r="K2" s="849"/>
      <c r="L2" s="849"/>
      <c r="M2" s="849"/>
      <c r="N2" s="849"/>
      <c r="O2" s="849"/>
      <c r="P2" s="849"/>
      <c r="Q2" s="849"/>
      <c r="R2" s="849"/>
      <c r="S2" s="28"/>
      <c r="T2" s="28"/>
      <c r="U2" s="28"/>
      <c r="V2" s="28"/>
      <c r="W2" s="28"/>
      <c r="X2" s="20"/>
    </row>
    <row r="3" spans="1:24" s="25" customFormat="1" ht="30" customHeight="1">
      <c r="A3" s="68"/>
      <c r="B3" s="69"/>
      <c r="C3" s="70"/>
      <c r="D3" s="70"/>
      <c r="E3" s="70"/>
      <c r="F3" s="70"/>
      <c r="G3" s="70"/>
      <c r="H3" s="70"/>
      <c r="I3" s="70"/>
      <c r="J3" s="70"/>
      <c r="K3" s="70"/>
      <c r="L3" s="70"/>
      <c r="M3" s="70"/>
      <c r="N3" s="70"/>
      <c r="O3" s="70"/>
      <c r="P3" s="70"/>
      <c r="Q3" s="70"/>
      <c r="R3" s="70"/>
      <c r="S3" s="21"/>
      <c r="T3" s="21"/>
      <c r="U3" s="21"/>
      <c r="V3" s="21"/>
      <c r="W3" s="26"/>
      <c r="X3" s="20"/>
    </row>
    <row r="4" spans="1:24" s="30" customFormat="1" ht="39.950000000000003" customHeight="1">
      <c r="A4" s="67"/>
      <c r="B4" s="861" t="s">
        <v>34</v>
      </c>
      <c r="C4" s="861"/>
      <c r="D4" s="861"/>
      <c r="E4" s="861"/>
      <c r="F4" s="861"/>
      <c r="G4" s="863">
        <f>'交付申請（入力フォーム）'!$D$7</f>
        <v>0</v>
      </c>
      <c r="H4" s="863"/>
      <c r="I4" s="863"/>
      <c r="J4" s="863"/>
      <c r="K4" s="863"/>
      <c r="L4" s="863"/>
      <c r="M4" s="126"/>
      <c r="N4" s="126"/>
      <c r="O4" s="126"/>
      <c r="P4" s="126"/>
      <c r="Q4" s="126"/>
      <c r="R4" s="32"/>
      <c r="S4" s="31"/>
      <c r="T4" s="31"/>
      <c r="U4" s="31"/>
      <c r="V4" s="31"/>
      <c r="W4" s="31"/>
    </row>
    <row r="5" spans="1:24" s="30" customFormat="1" ht="39.75" customHeight="1">
      <c r="A5" s="32"/>
      <c r="B5" s="274" t="s">
        <v>36</v>
      </c>
      <c r="C5" s="862">
        <f>'交付申請（入力フォーム）'!$D$34</f>
        <v>0</v>
      </c>
      <c r="D5" s="862"/>
      <c r="E5" s="862"/>
      <c r="F5" s="862"/>
      <c r="G5" s="274" t="s">
        <v>37</v>
      </c>
      <c r="H5" s="861"/>
      <c r="I5" s="861"/>
      <c r="J5" s="861"/>
      <c r="K5" s="861"/>
      <c r="L5" s="861"/>
      <c r="M5" s="861" t="s">
        <v>107</v>
      </c>
      <c r="N5" s="861"/>
      <c r="O5" s="861"/>
      <c r="P5" s="861">
        <f>'交付申請（入力フォーム）'!$I$34</f>
        <v>0</v>
      </c>
      <c r="Q5" s="861"/>
      <c r="R5" s="32"/>
      <c r="S5" s="33"/>
      <c r="T5" s="33"/>
      <c r="U5" s="33"/>
      <c r="V5" s="33"/>
      <c r="X5" s="34"/>
    </row>
    <row r="6" spans="1:24" s="25" customFormat="1" ht="24.75" customHeight="1">
      <c r="A6" s="68"/>
      <c r="B6" s="69"/>
      <c r="C6" s="70"/>
      <c r="D6" s="70"/>
      <c r="E6" s="70"/>
      <c r="F6" s="70"/>
      <c r="G6" s="70"/>
      <c r="H6" s="70"/>
      <c r="I6" s="70"/>
      <c r="J6" s="70"/>
      <c r="K6" s="70"/>
      <c r="L6" s="70"/>
      <c r="M6" s="70"/>
      <c r="N6" s="70"/>
      <c r="O6" s="70"/>
      <c r="P6" s="70"/>
      <c r="Q6" s="70"/>
      <c r="R6" s="70"/>
      <c r="S6" s="21"/>
      <c r="T6" s="21"/>
      <c r="U6" s="21"/>
      <c r="V6" s="21"/>
      <c r="W6" s="26"/>
      <c r="X6" s="20"/>
    </row>
    <row r="7" spans="1:24" s="25" customFormat="1" ht="35.1" customHeight="1">
      <c r="A7" s="68"/>
      <c r="B7" s="121" t="s">
        <v>35</v>
      </c>
      <c r="C7" s="122"/>
      <c r="D7" s="122"/>
      <c r="E7" s="122"/>
      <c r="F7" s="122"/>
      <c r="G7" s="122"/>
      <c r="H7" s="122"/>
      <c r="I7" s="122"/>
      <c r="J7" s="122"/>
      <c r="K7" s="111"/>
      <c r="L7" s="111"/>
      <c r="M7" s="111"/>
      <c r="N7" s="111"/>
      <c r="O7" s="70"/>
      <c r="P7" s="70"/>
      <c r="Q7" s="70"/>
      <c r="R7" s="70"/>
      <c r="S7" s="21"/>
      <c r="T7" s="21"/>
      <c r="U7" s="21"/>
      <c r="V7" s="21"/>
      <c r="W7" s="24"/>
      <c r="X7" s="20"/>
    </row>
    <row r="8" spans="1:24" s="25" customFormat="1" ht="35.1" customHeight="1">
      <c r="A8" s="68"/>
      <c r="B8" s="123" t="str">
        <f>'交付申請（入力フォーム）'!AC42</f>
        <v>□</v>
      </c>
      <c r="C8" s="121" t="s">
        <v>49</v>
      </c>
      <c r="D8" s="121"/>
      <c r="E8" s="122"/>
      <c r="F8" s="122"/>
      <c r="G8" s="122"/>
      <c r="H8" s="122"/>
      <c r="I8" s="122"/>
      <c r="J8" s="122"/>
      <c r="K8" s="111"/>
      <c r="L8" s="111"/>
      <c r="M8" s="111"/>
      <c r="N8" s="111"/>
      <c r="O8" s="70"/>
      <c r="P8" s="70"/>
      <c r="Q8" s="70"/>
      <c r="R8" s="70"/>
      <c r="S8" s="26"/>
      <c r="T8" s="21"/>
      <c r="U8" s="21"/>
      <c r="V8" s="21"/>
      <c r="W8" s="24"/>
      <c r="X8" s="20"/>
    </row>
    <row r="9" spans="1:24" s="25" customFormat="1" ht="35.1" customHeight="1">
      <c r="A9" s="71"/>
      <c r="B9" s="123" t="str">
        <f>'交付申請（入力フォーム）'!AC43</f>
        <v>■</v>
      </c>
      <c r="C9" s="124" t="s">
        <v>106</v>
      </c>
      <c r="D9" s="124"/>
      <c r="E9" s="116"/>
      <c r="F9" s="116"/>
      <c r="G9" s="116"/>
      <c r="H9" s="116"/>
      <c r="I9" s="116"/>
      <c r="J9" s="116"/>
      <c r="K9" s="112"/>
      <c r="L9" s="112"/>
      <c r="M9" s="112"/>
      <c r="N9" s="112"/>
      <c r="O9" s="69"/>
      <c r="P9" s="69"/>
      <c r="Q9" s="69"/>
      <c r="R9" s="69"/>
      <c r="S9" s="26"/>
      <c r="U9" s="26"/>
      <c r="V9" s="26"/>
      <c r="W9" s="26"/>
    </row>
    <row r="10" spans="1:24" ht="30" customHeight="1" thickBot="1">
      <c r="A10" s="72"/>
      <c r="B10" s="122"/>
      <c r="C10" s="122"/>
      <c r="D10" s="122"/>
      <c r="E10" s="122"/>
      <c r="F10" s="122"/>
      <c r="G10" s="122"/>
      <c r="H10" s="122"/>
      <c r="I10" s="122"/>
      <c r="J10" s="122"/>
      <c r="K10" s="111"/>
      <c r="L10" s="111"/>
      <c r="M10" s="111"/>
      <c r="N10" s="111"/>
      <c r="O10" s="73"/>
      <c r="P10" s="74"/>
      <c r="Q10" s="74"/>
      <c r="R10" s="123" t="s">
        <v>45</v>
      </c>
      <c r="S10" s="23"/>
      <c r="T10" s="23"/>
      <c r="U10" s="23"/>
      <c r="V10" s="23"/>
      <c r="W10" s="22"/>
    </row>
    <row r="11" spans="1:24" s="30" customFormat="1" ht="35.1" customHeight="1">
      <c r="A11" s="67"/>
      <c r="B11" s="850" t="s">
        <v>4</v>
      </c>
      <c r="C11" s="851"/>
      <c r="D11" s="851"/>
      <c r="E11" s="851"/>
      <c r="F11" s="851"/>
      <c r="G11" s="851"/>
      <c r="H11" s="272"/>
      <c r="I11" s="852" t="s">
        <v>38</v>
      </c>
      <c r="J11" s="853"/>
      <c r="K11" s="853"/>
      <c r="L11" s="853"/>
      <c r="M11" s="853"/>
      <c r="N11" s="853"/>
      <c r="O11" s="853"/>
      <c r="P11" s="853"/>
      <c r="Q11" s="854"/>
      <c r="R11" s="855"/>
      <c r="S11" s="31"/>
      <c r="T11" s="31"/>
      <c r="U11" s="31"/>
      <c r="V11" s="31"/>
      <c r="W11" s="34"/>
    </row>
    <row r="12" spans="1:24" s="30" customFormat="1" ht="35.1" customHeight="1">
      <c r="A12" s="67"/>
      <c r="B12" s="856" t="s">
        <v>33</v>
      </c>
      <c r="C12" s="819"/>
      <c r="D12" s="817" t="s">
        <v>50</v>
      </c>
      <c r="E12" s="818"/>
      <c r="F12" s="818"/>
      <c r="G12" s="818"/>
      <c r="H12" s="820"/>
      <c r="I12" s="859" t="s">
        <v>33</v>
      </c>
      <c r="J12" s="860"/>
      <c r="K12" s="817" t="s">
        <v>39</v>
      </c>
      <c r="L12" s="818"/>
      <c r="M12" s="818"/>
      <c r="N12" s="819"/>
      <c r="O12" s="817" t="s">
        <v>40</v>
      </c>
      <c r="P12" s="818"/>
      <c r="Q12" s="818"/>
      <c r="R12" s="820"/>
      <c r="S12" s="31"/>
      <c r="T12" s="31"/>
      <c r="U12" s="31"/>
      <c r="V12" s="31"/>
      <c r="W12" s="34"/>
    </row>
    <row r="13" spans="1:24" s="30" customFormat="1" ht="35.1" customHeight="1">
      <c r="A13" s="67"/>
      <c r="B13" s="857"/>
      <c r="C13" s="858"/>
      <c r="D13" s="129"/>
      <c r="E13" s="129"/>
      <c r="F13" s="129"/>
      <c r="G13" s="864" t="s">
        <v>41</v>
      </c>
      <c r="H13" s="865"/>
      <c r="I13" s="857"/>
      <c r="J13" s="858"/>
      <c r="K13" s="129"/>
      <c r="L13" s="129"/>
      <c r="M13" s="273"/>
      <c r="N13" s="131" t="s">
        <v>41</v>
      </c>
      <c r="O13" s="132"/>
      <c r="P13" s="129"/>
      <c r="Q13" s="129"/>
      <c r="R13" s="133" t="s">
        <v>41</v>
      </c>
      <c r="S13" s="31"/>
      <c r="T13" s="31"/>
      <c r="U13" s="31"/>
      <c r="V13" s="31"/>
      <c r="W13" s="34"/>
    </row>
    <row r="14" spans="1:24" s="26" customFormat="1" ht="35.1" customHeight="1">
      <c r="A14" s="69"/>
      <c r="B14" s="787">
        <f>'交付申請（入力フォーム）'!W46</f>
        <v>0</v>
      </c>
      <c r="C14" s="788"/>
      <c r="D14" s="373" t="s">
        <v>248</v>
      </c>
      <c r="E14" s="374"/>
      <c r="F14" s="374" t="s">
        <v>249</v>
      </c>
      <c r="G14" s="799" t="s">
        <v>251</v>
      </c>
      <c r="H14" s="800"/>
      <c r="I14" s="810" t="s">
        <v>227</v>
      </c>
      <c r="J14" s="811"/>
      <c r="K14" s="373" t="s">
        <v>248</v>
      </c>
      <c r="L14" s="374"/>
      <c r="M14" s="374" t="s">
        <v>249</v>
      </c>
      <c r="N14" s="388" t="s">
        <v>251</v>
      </c>
      <c r="O14" s="373" t="s">
        <v>248</v>
      </c>
      <c r="P14" s="374"/>
      <c r="Q14" s="374" t="s">
        <v>249</v>
      </c>
      <c r="R14" s="391" t="s">
        <v>251</v>
      </c>
      <c r="S14" s="27"/>
      <c r="T14" s="27"/>
      <c r="U14" s="27"/>
      <c r="V14" s="27"/>
      <c r="W14" s="24"/>
    </row>
    <row r="15" spans="1:24" s="26" customFormat="1" ht="35.1" customHeight="1">
      <c r="A15" s="69"/>
      <c r="B15" s="797"/>
      <c r="C15" s="798"/>
      <c r="D15" s="134"/>
      <c r="E15" s="298">
        <f>'交付申請（入力フォーム）'!Z46</f>
        <v>0</v>
      </c>
      <c r="F15" s="135"/>
      <c r="G15" s="785">
        <f>'交付申請（入力フォーム）'!AB46</f>
        <v>0</v>
      </c>
      <c r="H15" s="786"/>
      <c r="I15" s="812"/>
      <c r="J15" s="813"/>
      <c r="K15" s="134"/>
      <c r="L15" s="298">
        <f>'交付申請（入力フォーム）'!AH46</f>
        <v>0</v>
      </c>
      <c r="M15" s="135"/>
      <c r="N15" s="389">
        <f>'交付申請（入力フォーム）'!AJ46</f>
        <v>0</v>
      </c>
      <c r="O15" s="134"/>
      <c r="P15" s="298">
        <f>'交付申請（入力フォーム）'!AL46</f>
        <v>0</v>
      </c>
      <c r="Q15" s="135"/>
      <c r="R15" s="392">
        <f>'交付申請（入力フォーム）'!AN46</f>
        <v>0</v>
      </c>
      <c r="S15" s="27"/>
      <c r="T15" s="27"/>
      <c r="U15" s="27"/>
      <c r="V15" s="27"/>
      <c r="W15" s="24"/>
    </row>
    <row r="16" spans="1:24" s="26" customFormat="1" ht="35.1" customHeight="1">
      <c r="A16" s="69"/>
      <c r="B16" s="787">
        <f>'交付申請（入力フォーム）'!W47</f>
        <v>0</v>
      </c>
      <c r="C16" s="788"/>
      <c r="D16" s="373" t="s">
        <v>248</v>
      </c>
      <c r="E16" s="374"/>
      <c r="F16" s="374" t="s">
        <v>249</v>
      </c>
      <c r="G16" s="799" t="s">
        <v>251</v>
      </c>
      <c r="H16" s="800"/>
      <c r="I16" s="810" t="s">
        <v>228</v>
      </c>
      <c r="J16" s="811"/>
      <c r="K16" s="373" t="s">
        <v>248</v>
      </c>
      <c r="L16" s="374"/>
      <c r="M16" s="374" t="s">
        <v>249</v>
      </c>
      <c r="N16" s="388" t="s">
        <v>251</v>
      </c>
      <c r="O16" s="373" t="s">
        <v>248</v>
      </c>
      <c r="P16" s="374"/>
      <c r="Q16" s="374" t="s">
        <v>249</v>
      </c>
      <c r="R16" s="391" t="s">
        <v>251</v>
      </c>
      <c r="S16" s="27"/>
      <c r="T16" s="27"/>
      <c r="U16" s="27"/>
      <c r="V16" s="27"/>
      <c r="W16" s="24"/>
    </row>
    <row r="17" spans="1:23" s="26" customFormat="1" ht="35.1" customHeight="1">
      <c r="A17" s="69"/>
      <c r="B17" s="797"/>
      <c r="C17" s="798"/>
      <c r="D17" s="134"/>
      <c r="E17" s="298">
        <f>'交付申請（入力フォーム）'!Z47</f>
        <v>0</v>
      </c>
      <c r="F17" s="135"/>
      <c r="G17" s="785">
        <f>'交付申請（入力フォーム）'!AB47</f>
        <v>0</v>
      </c>
      <c r="H17" s="786"/>
      <c r="I17" s="812"/>
      <c r="J17" s="813"/>
      <c r="K17" s="134"/>
      <c r="L17" s="298">
        <f>'交付申請（入力フォーム）'!AH47</f>
        <v>0</v>
      </c>
      <c r="M17" s="135"/>
      <c r="N17" s="389">
        <f>'交付申請（入力フォーム）'!AJ47</f>
        <v>0</v>
      </c>
      <c r="O17" s="134"/>
      <c r="P17" s="298">
        <f>'交付申請（入力フォーム）'!AL47</f>
        <v>0</v>
      </c>
      <c r="Q17" s="135"/>
      <c r="R17" s="392">
        <f>'交付申請（入力フォーム）'!AN47</f>
        <v>0</v>
      </c>
      <c r="S17" s="27"/>
      <c r="T17" s="27"/>
      <c r="U17" s="27"/>
      <c r="V17" s="27"/>
      <c r="W17" s="24"/>
    </row>
    <row r="18" spans="1:23" s="26" customFormat="1" ht="35.1" customHeight="1">
      <c r="A18" s="69"/>
      <c r="B18" s="787">
        <f>'交付申請（入力フォーム）'!W48</f>
        <v>0</v>
      </c>
      <c r="C18" s="788"/>
      <c r="D18" s="373" t="s">
        <v>248</v>
      </c>
      <c r="E18" s="374"/>
      <c r="F18" s="374" t="s">
        <v>249</v>
      </c>
      <c r="G18" s="799" t="s">
        <v>251</v>
      </c>
      <c r="H18" s="800"/>
      <c r="I18" s="810" t="s">
        <v>229</v>
      </c>
      <c r="J18" s="811"/>
      <c r="K18" s="373" t="s">
        <v>248</v>
      </c>
      <c r="L18" s="374"/>
      <c r="M18" s="374" t="s">
        <v>249</v>
      </c>
      <c r="N18" s="388" t="s">
        <v>251</v>
      </c>
      <c r="O18" s="373" t="s">
        <v>248</v>
      </c>
      <c r="P18" s="374"/>
      <c r="Q18" s="374" t="s">
        <v>249</v>
      </c>
      <c r="R18" s="391" t="s">
        <v>251</v>
      </c>
      <c r="S18" s="27"/>
      <c r="T18" s="27"/>
      <c r="U18" s="27"/>
      <c r="V18" s="27"/>
      <c r="W18" s="24"/>
    </row>
    <row r="19" spans="1:23" s="26" customFormat="1" ht="35.1" customHeight="1">
      <c r="A19" s="69"/>
      <c r="B19" s="797"/>
      <c r="C19" s="798"/>
      <c r="D19" s="134"/>
      <c r="E19" s="298">
        <f>'交付申請（入力フォーム）'!Z48</f>
        <v>0</v>
      </c>
      <c r="F19" s="135"/>
      <c r="G19" s="785">
        <f>'交付申請（入力フォーム）'!AB48</f>
        <v>0</v>
      </c>
      <c r="H19" s="786"/>
      <c r="I19" s="812"/>
      <c r="J19" s="813"/>
      <c r="K19" s="134"/>
      <c r="L19" s="298">
        <f>'交付申請（入力フォーム）'!AH48</f>
        <v>0</v>
      </c>
      <c r="M19" s="135"/>
      <c r="N19" s="389">
        <f>'交付申請（入力フォーム）'!AJ48</f>
        <v>0</v>
      </c>
      <c r="O19" s="134"/>
      <c r="P19" s="298">
        <f>'交付申請（入力フォーム）'!AL48</f>
        <v>0</v>
      </c>
      <c r="Q19" s="135"/>
      <c r="R19" s="392">
        <f>'交付申請（入力フォーム）'!AN48</f>
        <v>0</v>
      </c>
      <c r="S19" s="27"/>
      <c r="T19" s="27"/>
      <c r="U19" s="27"/>
      <c r="V19" s="27"/>
      <c r="W19" s="24"/>
    </row>
    <row r="20" spans="1:23" s="26" customFormat="1" ht="35.1" customHeight="1">
      <c r="A20" s="69"/>
      <c r="B20" s="787">
        <f>'交付申請（入力フォーム）'!W49</f>
        <v>0</v>
      </c>
      <c r="C20" s="788"/>
      <c r="D20" s="373" t="s">
        <v>248</v>
      </c>
      <c r="E20" s="374"/>
      <c r="F20" s="374" t="s">
        <v>249</v>
      </c>
      <c r="G20" s="799" t="s">
        <v>251</v>
      </c>
      <c r="H20" s="800"/>
      <c r="I20" s="810" t="s">
        <v>230</v>
      </c>
      <c r="J20" s="811"/>
      <c r="K20" s="373" t="s">
        <v>248</v>
      </c>
      <c r="L20" s="374"/>
      <c r="M20" s="374" t="s">
        <v>249</v>
      </c>
      <c r="N20" s="388" t="s">
        <v>251</v>
      </c>
      <c r="O20" s="373" t="s">
        <v>248</v>
      </c>
      <c r="P20" s="374"/>
      <c r="Q20" s="374" t="s">
        <v>249</v>
      </c>
      <c r="R20" s="391" t="s">
        <v>251</v>
      </c>
      <c r="S20" s="27"/>
      <c r="T20" s="27"/>
      <c r="U20" s="27"/>
      <c r="V20" s="27"/>
      <c r="W20" s="24"/>
    </row>
    <row r="21" spans="1:23" s="26" customFormat="1" ht="35.1" customHeight="1">
      <c r="A21" s="69"/>
      <c r="B21" s="797"/>
      <c r="C21" s="798"/>
      <c r="D21" s="134"/>
      <c r="E21" s="298">
        <f>'交付申請（入力フォーム）'!Z49</f>
        <v>0</v>
      </c>
      <c r="F21" s="135"/>
      <c r="G21" s="785">
        <f>'交付申請（入力フォーム）'!AB49</f>
        <v>0</v>
      </c>
      <c r="H21" s="786"/>
      <c r="I21" s="812"/>
      <c r="J21" s="813"/>
      <c r="K21" s="134"/>
      <c r="L21" s="298">
        <f>'交付申請（入力フォーム）'!AH49</f>
        <v>0</v>
      </c>
      <c r="M21" s="135"/>
      <c r="N21" s="389">
        <f>'交付申請（入力フォーム）'!AJ49</f>
        <v>0</v>
      </c>
      <c r="O21" s="134"/>
      <c r="P21" s="298">
        <f>'交付申請（入力フォーム）'!AL49</f>
        <v>0</v>
      </c>
      <c r="Q21" s="135"/>
      <c r="R21" s="392">
        <f>'交付申請（入力フォーム）'!AN49</f>
        <v>0</v>
      </c>
      <c r="S21" s="27"/>
      <c r="T21" s="27"/>
      <c r="U21" s="27"/>
      <c r="V21" s="27"/>
      <c r="W21" s="24"/>
    </row>
    <row r="22" spans="1:23" s="26" customFormat="1" ht="35.1" customHeight="1">
      <c r="A22" s="69"/>
      <c r="B22" s="787">
        <f>'交付申請（入力フォーム）'!W50</f>
        <v>0</v>
      </c>
      <c r="C22" s="788"/>
      <c r="D22" s="373" t="s">
        <v>248</v>
      </c>
      <c r="E22" s="374"/>
      <c r="F22" s="374" t="s">
        <v>249</v>
      </c>
      <c r="G22" s="799" t="s">
        <v>251</v>
      </c>
      <c r="H22" s="800"/>
      <c r="I22" s="810" t="s">
        <v>231</v>
      </c>
      <c r="J22" s="811"/>
      <c r="K22" s="373" t="s">
        <v>248</v>
      </c>
      <c r="L22" s="374"/>
      <c r="M22" s="374" t="s">
        <v>249</v>
      </c>
      <c r="N22" s="388" t="s">
        <v>251</v>
      </c>
      <c r="O22" s="373" t="s">
        <v>248</v>
      </c>
      <c r="P22" s="374"/>
      <c r="Q22" s="374" t="s">
        <v>249</v>
      </c>
      <c r="R22" s="391" t="s">
        <v>251</v>
      </c>
      <c r="S22" s="27"/>
      <c r="T22" s="27"/>
      <c r="U22" s="27"/>
      <c r="V22" s="27"/>
      <c r="W22" s="24"/>
    </row>
    <row r="23" spans="1:23" s="26" customFormat="1" ht="35.1" customHeight="1">
      <c r="A23" s="69"/>
      <c r="B23" s="797"/>
      <c r="C23" s="798"/>
      <c r="D23" s="134"/>
      <c r="E23" s="298">
        <f>'交付申請（入力フォーム）'!Z50</f>
        <v>0</v>
      </c>
      <c r="F23" s="135"/>
      <c r="G23" s="785">
        <f>'交付申請（入力フォーム）'!AB50</f>
        <v>0</v>
      </c>
      <c r="H23" s="786"/>
      <c r="I23" s="812"/>
      <c r="J23" s="813"/>
      <c r="K23" s="134"/>
      <c r="L23" s="298">
        <f>'交付申請（入力フォーム）'!AH50</f>
        <v>0</v>
      </c>
      <c r="M23" s="135"/>
      <c r="N23" s="389">
        <f>'交付申請（入力フォーム）'!AJ50</f>
        <v>0</v>
      </c>
      <c r="O23" s="134"/>
      <c r="P23" s="298">
        <f>'交付申請（入力フォーム）'!AL50</f>
        <v>0</v>
      </c>
      <c r="Q23" s="135"/>
      <c r="R23" s="392">
        <f>'交付申請（入力フォーム）'!AN50</f>
        <v>0</v>
      </c>
      <c r="S23" s="27"/>
      <c r="T23" s="27"/>
      <c r="U23" s="27"/>
      <c r="V23" s="27"/>
      <c r="W23" s="24"/>
    </row>
    <row r="24" spans="1:23" s="26" customFormat="1" ht="35.1" customHeight="1">
      <c r="A24" s="69"/>
      <c r="B24" s="787">
        <f>'交付申請（入力フォーム）'!W51</f>
        <v>0</v>
      </c>
      <c r="C24" s="788"/>
      <c r="D24" s="373" t="s">
        <v>248</v>
      </c>
      <c r="E24" s="374"/>
      <c r="F24" s="374" t="s">
        <v>249</v>
      </c>
      <c r="G24" s="799" t="s">
        <v>251</v>
      </c>
      <c r="H24" s="800"/>
      <c r="I24" s="810" t="s">
        <v>232</v>
      </c>
      <c r="J24" s="811"/>
      <c r="K24" s="373" t="s">
        <v>248</v>
      </c>
      <c r="L24" s="374"/>
      <c r="M24" s="374" t="s">
        <v>249</v>
      </c>
      <c r="N24" s="388" t="s">
        <v>251</v>
      </c>
      <c r="O24" s="373" t="s">
        <v>248</v>
      </c>
      <c r="P24" s="374"/>
      <c r="Q24" s="374" t="s">
        <v>249</v>
      </c>
      <c r="R24" s="391" t="s">
        <v>251</v>
      </c>
      <c r="S24" s="27"/>
      <c r="T24" s="27"/>
      <c r="U24" s="27"/>
      <c r="V24" s="27"/>
      <c r="W24" s="24"/>
    </row>
    <row r="25" spans="1:23" s="26" customFormat="1" ht="35.1" customHeight="1">
      <c r="A25" s="69"/>
      <c r="B25" s="797"/>
      <c r="C25" s="798"/>
      <c r="D25" s="134"/>
      <c r="E25" s="298">
        <f>'交付申請（入力フォーム）'!Z51</f>
        <v>0</v>
      </c>
      <c r="F25" s="135"/>
      <c r="G25" s="785">
        <f>'交付申請（入力フォーム）'!AB51</f>
        <v>0</v>
      </c>
      <c r="H25" s="786"/>
      <c r="I25" s="812"/>
      <c r="J25" s="813"/>
      <c r="K25" s="134"/>
      <c r="L25" s="298">
        <f>'交付申請（入力フォーム）'!AH51</f>
        <v>0</v>
      </c>
      <c r="M25" s="135"/>
      <c r="N25" s="389">
        <f>'交付申請（入力フォーム）'!AJ51</f>
        <v>0</v>
      </c>
      <c r="O25" s="134"/>
      <c r="P25" s="298">
        <f>'交付申請（入力フォーム）'!AL51</f>
        <v>0</v>
      </c>
      <c r="Q25" s="135"/>
      <c r="R25" s="392">
        <f>'交付申請（入力フォーム）'!AN51</f>
        <v>0</v>
      </c>
      <c r="S25" s="27"/>
      <c r="T25" s="27"/>
      <c r="U25" s="27"/>
      <c r="V25" s="27"/>
      <c r="W25" s="24"/>
    </row>
    <row r="26" spans="1:23" s="26" customFormat="1" ht="35.1" customHeight="1">
      <c r="A26" s="69"/>
      <c r="B26" s="787">
        <f>'交付申請（入力フォーム）'!W52</f>
        <v>0</v>
      </c>
      <c r="C26" s="788"/>
      <c r="D26" s="373" t="s">
        <v>248</v>
      </c>
      <c r="E26" s="374"/>
      <c r="F26" s="374" t="s">
        <v>249</v>
      </c>
      <c r="G26" s="799" t="s">
        <v>251</v>
      </c>
      <c r="H26" s="800"/>
      <c r="I26" s="791" t="str">
        <f>"その他（"&amp;'交付申請（入力フォーム）'!AF52&amp;"）"</f>
        <v>その他（）</v>
      </c>
      <c r="J26" s="792"/>
      <c r="K26" s="373" t="s">
        <v>248</v>
      </c>
      <c r="L26" s="374"/>
      <c r="M26" s="374" t="s">
        <v>249</v>
      </c>
      <c r="N26" s="388" t="s">
        <v>251</v>
      </c>
      <c r="O26" s="373" t="s">
        <v>248</v>
      </c>
      <c r="P26" s="374"/>
      <c r="Q26" s="374" t="s">
        <v>249</v>
      </c>
      <c r="R26" s="391" t="s">
        <v>251</v>
      </c>
      <c r="S26" s="27"/>
      <c r="T26" s="27"/>
      <c r="U26" s="27"/>
      <c r="V26" s="27"/>
      <c r="W26" s="24"/>
    </row>
    <row r="27" spans="1:23" s="26" customFormat="1" ht="35.1" customHeight="1">
      <c r="A27" s="69"/>
      <c r="B27" s="797"/>
      <c r="C27" s="798"/>
      <c r="D27" s="134"/>
      <c r="E27" s="298">
        <f>'交付申請（入力フォーム）'!Z52</f>
        <v>0</v>
      </c>
      <c r="F27" s="135"/>
      <c r="G27" s="785">
        <f>'交付申請（入力フォーム）'!AB52</f>
        <v>0</v>
      </c>
      <c r="H27" s="786"/>
      <c r="I27" s="793"/>
      <c r="J27" s="794"/>
      <c r="K27" s="134"/>
      <c r="L27" s="298">
        <f>'交付申請（入力フォーム）'!AH52</f>
        <v>0</v>
      </c>
      <c r="M27" s="135"/>
      <c r="N27" s="389">
        <f>'交付申請（入力フォーム）'!AJ52</f>
        <v>0</v>
      </c>
      <c r="O27" s="134"/>
      <c r="P27" s="298">
        <f>'交付申請（入力フォーム）'!AL52</f>
        <v>0</v>
      </c>
      <c r="Q27" s="135"/>
      <c r="R27" s="392">
        <f>'交付申請（入力フォーム）'!AN52</f>
        <v>0</v>
      </c>
      <c r="S27" s="27"/>
      <c r="T27" s="27"/>
      <c r="U27" s="27"/>
      <c r="V27" s="27"/>
      <c r="W27" s="24"/>
    </row>
    <row r="28" spans="1:23" s="26" customFormat="1" ht="35.1" customHeight="1">
      <c r="A28" s="69"/>
      <c r="B28" s="787">
        <f>'交付申請（入力フォーム）'!W53</f>
        <v>0</v>
      </c>
      <c r="C28" s="788"/>
      <c r="D28" s="373" t="s">
        <v>248</v>
      </c>
      <c r="E28" s="374"/>
      <c r="F28" s="374" t="s">
        <v>249</v>
      </c>
      <c r="G28" s="799" t="s">
        <v>251</v>
      </c>
      <c r="H28" s="800"/>
      <c r="I28" s="791" t="str">
        <f>"その他（"&amp;'交付申請（入力フォーム）'!AF53&amp;"）"</f>
        <v>その他（）</v>
      </c>
      <c r="J28" s="792"/>
      <c r="K28" s="373" t="s">
        <v>248</v>
      </c>
      <c r="L28" s="374"/>
      <c r="M28" s="374" t="s">
        <v>249</v>
      </c>
      <c r="N28" s="388" t="s">
        <v>251</v>
      </c>
      <c r="O28" s="373" t="s">
        <v>248</v>
      </c>
      <c r="P28" s="374"/>
      <c r="Q28" s="374" t="s">
        <v>249</v>
      </c>
      <c r="R28" s="391" t="s">
        <v>251</v>
      </c>
      <c r="S28" s="27"/>
      <c r="T28" s="27"/>
      <c r="U28" s="27"/>
      <c r="V28" s="27"/>
      <c r="W28" s="24"/>
    </row>
    <row r="29" spans="1:23" s="26" customFormat="1" ht="35.1" customHeight="1">
      <c r="A29" s="69"/>
      <c r="B29" s="797"/>
      <c r="C29" s="798"/>
      <c r="D29" s="134"/>
      <c r="E29" s="298">
        <f>'交付申請（入力フォーム）'!Z53</f>
        <v>0</v>
      </c>
      <c r="F29" s="135"/>
      <c r="G29" s="785">
        <f>'交付申請（入力フォーム）'!AB53</f>
        <v>0</v>
      </c>
      <c r="H29" s="786"/>
      <c r="I29" s="793"/>
      <c r="J29" s="794"/>
      <c r="K29" s="134"/>
      <c r="L29" s="298">
        <f>'交付申請（入力フォーム）'!AH53</f>
        <v>0</v>
      </c>
      <c r="M29" s="135"/>
      <c r="N29" s="389">
        <f>'交付申請（入力フォーム）'!AJ53</f>
        <v>0</v>
      </c>
      <c r="O29" s="134"/>
      <c r="P29" s="298">
        <f>'交付申請（入力フォーム）'!AL53</f>
        <v>0</v>
      </c>
      <c r="Q29" s="135"/>
      <c r="R29" s="392">
        <f>'交付申請（入力フォーム）'!AN53</f>
        <v>0</v>
      </c>
      <c r="S29" s="27"/>
      <c r="T29" s="27"/>
      <c r="U29" s="27"/>
      <c r="V29" s="27"/>
      <c r="W29" s="24"/>
    </row>
    <row r="30" spans="1:23" s="26" customFormat="1" ht="35.1" customHeight="1">
      <c r="A30" s="69"/>
      <c r="B30" s="787">
        <f>'交付申請（入力フォーム）'!W54</f>
        <v>0</v>
      </c>
      <c r="C30" s="788"/>
      <c r="D30" s="373" t="s">
        <v>248</v>
      </c>
      <c r="E30" s="374"/>
      <c r="F30" s="374" t="s">
        <v>249</v>
      </c>
      <c r="G30" s="799" t="s">
        <v>251</v>
      </c>
      <c r="H30" s="800"/>
      <c r="I30" s="791" t="str">
        <f>"その他（"&amp;'交付申請（入力フォーム）'!AF54&amp;"）"</f>
        <v>その他（）</v>
      </c>
      <c r="J30" s="792"/>
      <c r="K30" s="373" t="s">
        <v>248</v>
      </c>
      <c r="L30" s="374"/>
      <c r="M30" s="374" t="s">
        <v>249</v>
      </c>
      <c r="N30" s="388" t="s">
        <v>251</v>
      </c>
      <c r="O30" s="373" t="s">
        <v>248</v>
      </c>
      <c r="P30" s="374"/>
      <c r="Q30" s="374" t="s">
        <v>249</v>
      </c>
      <c r="R30" s="391" t="s">
        <v>251</v>
      </c>
      <c r="S30" s="27"/>
      <c r="T30" s="27"/>
      <c r="U30" s="27"/>
      <c r="V30" s="27"/>
      <c r="W30" s="24"/>
    </row>
    <row r="31" spans="1:23" s="26" customFormat="1" ht="35.1" customHeight="1">
      <c r="A31" s="69"/>
      <c r="B31" s="797"/>
      <c r="C31" s="798"/>
      <c r="D31" s="134"/>
      <c r="E31" s="298">
        <f>'交付申請（入力フォーム）'!Z54</f>
        <v>0</v>
      </c>
      <c r="F31" s="135"/>
      <c r="G31" s="785">
        <f>'交付申請（入力フォーム）'!AB54</f>
        <v>0</v>
      </c>
      <c r="H31" s="786"/>
      <c r="I31" s="793"/>
      <c r="J31" s="794"/>
      <c r="K31" s="134"/>
      <c r="L31" s="298">
        <f>'交付申請（入力フォーム）'!AH54</f>
        <v>0</v>
      </c>
      <c r="M31" s="135"/>
      <c r="N31" s="389">
        <f>'交付申請（入力フォーム）'!AJ54</f>
        <v>0</v>
      </c>
      <c r="O31" s="134"/>
      <c r="P31" s="298">
        <f>'交付申請（入力フォーム）'!AL54</f>
        <v>0</v>
      </c>
      <c r="Q31" s="135"/>
      <c r="R31" s="392">
        <f>'交付申請（入力フォーム）'!AN54</f>
        <v>0</v>
      </c>
      <c r="S31" s="27"/>
      <c r="T31" s="27"/>
      <c r="U31" s="27"/>
      <c r="V31" s="27"/>
      <c r="W31" s="24"/>
    </row>
    <row r="32" spans="1:23" s="26" customFormat="1" ht="35.1" customHeight="1">
      <c r="A32" s="69"/>
      <c r="B32" s="787">
        <f>'交付申請（入力フォーム）'!W55</f>
        <v>0</v>
      </c>
      <c r="C32" s="788"/>
      <c r="D32" s="373" t="s">
        <v>248</v>
      </c>
      <c r="E32" s="374"/>
      <c r="F32" s="374" t="s">
        <v>249</v>
      </c>
      <c r="G32" s="799" t="s">
        <v>251</v>
      </c>
      <c r="H32" s="800"/>
      <c r="I32" s="791" t="str">
        <f>"その他（"&amp;'交付申請（入力フォーム）'!AF55&amp;"）"</f>
        <v>その他（）</v>
      </c>
      <c r="J32" s="792"/>
      <c r="K32" s="373" t="s">
        <v>248</v>
      </c>
      <c r="L32" s="374"/>
      <c r="M32" s="374" t="s">
        <v>249</v>
      </c>
      <c r="N32" s="388" t="s">
        <v>251</v>
      </c>
      <c r="O32" s="373" t="s">
        <v>248</v>
      </c>
      <c r="P32" s="374"/>
      <c r="Q32" s="374" t="s">
        <v>249</v>
      </c>
      <c r="R32" s="391" t="s">
        <v>251</v>
      </c>
      <c r="S32" s="27"/>
      <c r="T32" s="27"/>
      <c r="U32" s="27"/>
      <c r="V32" s="27"/>
      <c r="W32" s="24"/>
    </row>
    <row r="33" spans="1:23" s="26" customFormat="1" ht="35.1" customHeight="1">
      <c r="A33" s="69"/>
      <c r="B33" s="797"/>
      <c r="C33" s="798"/>
      <c r="D33" s="134"/>
      <c r="E33" s="298">
        <f>'交付申請（入力フォーム）'!Z55</f>
        <v>0</v>
      </c>
      <c r="F33" s="135"/>
      <c r="G33" s="785">
        <f>'交付申請（入力フォーム）'!AB55</f>
        <v>0</v>
      </c>
      <c r="H33" s="786"/>
      <c r="I33" s="793"/>
      <c r="J33" s="794"/>
      <c r="K33" s="134"/>
      <c r="L33" s="298">
        <f>'交付申請（入力フォーム）'!AH55</f>
        <v>0</v>
      </c>
      <c r="M33" s="135"/>
      <c r="N33" s="389">
        <f>'交付申請（入力フォーム）'!AJ55</f>
        <v>0</v>
      </c>
      <c r="O33" s="134"/>
      <c r="P33" s="298">
        <f>'交付申請（入力フォーム）'!AL55</f>
        <v>0</v>
      </c>
      <c r="Q33" s="135"/>
      <c r="R33" s="392">
        <f>'交付申請（入力フォーム）'!AN55</f>
        <v>0</v>
      </c>
      <c r="S33" s="27"/>
      <c r="T33" s="27"/>
      <c r="U33" s="27"/>
      <c r="V33" s="27"/>
      <c r="W33" s="24"/>
    </row>
    <row r="34" spans="1:23" s="26" customFormat="1" ht="35.1" customHeight="1">
      <c r="A34" s="69"/>
      <c r="B34" s="787">
        <f>'交付申請（入力フォーム）'!W56</f>
        <v>0</v>
      </c>
      <c r="C34" s="788"/>
      <c r="D34" s="373" t="s">
        <v>248</v>
      </c>
      <c r="E34" s="374"/>
      <c r="F34" s="374" t="s">
        <v>249</v>
      </c>
      <c r="G34" s="799" t="s">
        <v>251</v>
      </c>
      <c r="H34" s="800"/>
      <c r="I34" s="791" t="str">
        <f>"その他（"&amp;'交付申請（入力フォーム）'!AF56&amp;"）"</f>
        <v>その他（）</v>
      </c>
      <c r="J34" s="792"/>
      <c r="K34" s="373" t="s">
        <v>248</v>
      </c>
      <c r="L34" s="374"/>
      <c r="M34" s="374" t="s">
        <v>249</v>
      </c>
      <c r="N34" s="388" t="s">
        <v>251</v>
      </c>
      <c r="O34" s="373" t="s">
        <v>248</v>
      </c>
      <c r="P34" s="374"/>
      <c r="Q34" s="374" t="s">
        <v>249</v>
      </c>
      <c r="R34" s="391" t="s">
        <v>251</v>
      </c>
      <c r="S34" s="27"/>
      <c r="T34" s="27"/>
      <c r="U34" s="27"/>
      <c r="V34" s="27"/>
      <c r="W34" s="24"/>
    </row>
    <row r="35" spans="1:23" s="26" customFormat="1" ht="35.1" customHeight="1">
      <c r="A35" s="69"/>
      <c r="B35" s="797"/>
      <c r="C35" s="798"/>
      <c r="D35" s="376"/>
      <c r="E35" s="298">
        <f>'交付申請（入力フォーム）'!Z56</f>
        <v>0</v>
      </c>
      <c r="F35" s="377"/>
      <c r="G35" s="785">
        <f>'交付申請（入力フォーム）'!AB56</f>
        <v>0</v>
      </c>
      <c r="H35" s="786"/>
      <c r="I35" s="793"/>
      <c r="J35" s="794"/>
      <c r="K35" s="376"/>
      <c r="L35" s="298">
        <f>'交付申請（入力フォーム）'!AH56</f>
        <v>0</v>
      </c>
      <c r="M35" s="377"/>
      <c r="N35" s="389">
        <f>'交付申請（入力フォーム）'!AJ56</f>
        <v>0</v>
      </c>
      <c r="O35" s="376"/>
      <c r="P35" s="298">
        <f>'交付申請（入力フォーム）'!AL56</f>
        <v>0</v>
      </c>
      <c r="Q35" s="377"/>
      <c r="R35" s="392">
        <f>'交付申請（入力フォーム）'!AN56</f>
        <v>0</v>
      </c>
      <c r="S35" s="27"/>
      <c r="T35" s="27"/>
      <c r="U35" s="27"/>
      <c r="V35" s="27"/>
      <c r="W35" s="24"/>
    </row>
    <row r="36" spans="1:23" s="26" customFormat="1" ht="35.1" customHeight="1">
      <c r="A36" s="69"/>
      <c r="B36" s="787">
        <f>'交付申請（入力フォーム）'!W57</f>
        <v>0</v>
      </c>
      <c r="C36" s="788"/>
      <c r="D36" s="373" t="s">
        <v>248</v>
      </c>
      <c r="E36" s="374"/>
      <c r="F36" s="374" t="s">
        <v>249</v>
      </c>
      <c r="G36" s="799" t="s">
        <v>251</v>
      </c>
      <c r="H36" s="800"/>
      <c r="I36" s="791" t="str">
        <f>"その他（"&amp;'交付申請（入力フォーム）'!AF57&amp;"）"</f>
        <v>その他（）</v>
      </c>
      <c r="J36" s="792"/>
      <c r="K36" s="373" t="s">
        <v>248</v>
      </c>
      <c r="L36" s="374"/>
      <c r="M36" s="374" t="s">
        <v>249</v>
      </c>
      <c r="N36" s="388" t="s">
        <v>251</v>
      </c>
      <c r="O36" s="373" t="s">
        <v>248</v>
      </c>
      <c r="P36" s="374"/>
      <c r="Q36" s="374" t="s">
        <v>249</v>
      </c>
      <c r="R36" s="391" t="s">
        <v>251</v>
      </c>
      <c r="S36" s="27"/>
      <c r="T36" s="27"/>
      <c r="U36" s="27"/>
      <c r="V36" s="27"/>
      <c r="W36" s="24"/>
    </row>
    <row r="37" spans="1:23" s="26" customFormat="1" ht="35.1" customHeight="1" thickBot="1">
      <c r="A37" s="69"/>
      <c r="B37" s="877"/>
      <c r="C37" s="878"/>
      <c r="D37" s="137"/>
      <c r="E37" s="299">
        <f>'交付申請（入力フォーム）'!Z57</f>
        <v>0</v>
      </c>
      <c r="F37" s="138"/>
      <c r="G37" s="808">
        <f>'交付申請（入力フォーム）'!AB57</f>
        <v>0</v>
      </c>
      <c r="H37" s="809"/>
      <c r="I37" s="795"/>
      <c r="J37" s="796"/>
      <c r="K37" s="137"/>
      <c r="L37" s="302">
        <f>'交付申請（入力フォーム）'!AH57</f>
        <v>0</v>
      </c>
      <c r="M37" s="138"/>
      <c r="N37" s="390">
        <f>'交付申請（入力フォーム）'!AJ57</f>
        <v>0</v>
      </c>
      <c r="O37" s="137"/>
      <c r="P37" s="299">
        <f>'交付申請（入力フォーム）'!AL57</f>
        <v>0</v>
      </c>
      <c r="Q37" s="138"/>
      <c r="R37" s="393">
        <f>'交付申請（入力フォーム）'!AN57</f>
        <v>0</v>
      </c>
      <c r="S37" s="27"/>
      <c r="T37" s="27"/>
      <c r="U37" s="27"/>
      <c r="V37" s="27"/>
      <c r="W37" s="24"/>
    </row>
    <row r="38" spans="1:23" s="26" customFormat="1" ht="35.1" customHeight="1" thickTop="1">
      <c r="A38" s="107"/>
      <c r="B38" s="870" t="s">
        <v>233</v>
      </c>
      <c r="C38" s="871"/>
      <c r="D38" s="378" t="s">
        <v>248</v>
      </c>
      <c r="E38" s="386"/>
      <c r="F38" s="380" t="s">
        <v>246</v>
      </c>
      <c r="G38" s="874"/>
      <c r="H38" s="875"/>
      <c r="I38" s="870" t="s">
        <v>233</v>
      </c>
      <c r="J38" s="871"/>
      <c r="K38" s="381" t="s">
        <v>248</v>
      </c>
      <c r="L38" s="382"/>
      <c r="M38" s="383" t="s">
        <v>246</v>
      </c>
      <c r="N38" s="866"/>
      <c r="O38" s="384" t="s">
        <v>248</v>
      </c>
      <c r="P38" s="382"/>
      <c r="Q38" s="385" t="s">
        <v>246</v>
      </c>
      <c r="R38" s="879"/>
      <c r="W38" s="108"/>
    </row>
    <row r="39" spans="1:23" s="26" customFormat="1" ht="35.1" customHeight="1" thickBot="1">
      <c r="A39" s="107"/>
      <c r="B39" s="872"/>
      <c r="C39" s="873"/>
      <c r="D39" s="139"/>
      <c r="E39" s="300">
        <f>SUM(E15,E17,E19,E21,E23,E25,E27,E29,E31,E33,E35,E37)</f>
        <v>0</v>
      </c>
      <c r="F39" s="140"/>
      <c r="G39" s="876"/>
      <c r="H39" s="830"/>
      <c r="I39" s="872"/>
      <c r="J39" s="873"/>
      <c r="K39" s="139"/>
      <c r="L39" s="301">
        <f>SUM(L15,L17,L19,L21,L23,L25,L27,L29,L31,L33,L35,L37)</f>
        <v>0</v>
      </c>
      <c r="M39" s="141"/>
      <c r="N39" s="867"/>
      <c r="O39" s="281"/>
      <c r="P39" s="300">
        <f>ROUNDDOWN(IF(B8="■",SUM(P15,P17,P19,P21,P23,P25,P27,P29,P31,P33,P35,P37),15*P5),0)</f>
        <v>0</v>
      </c>
      <c r="Q39" s="140"/>
      <c r="R39" s="880"/>
      <c r="W39" s="108"/>
    </row>
    <row r="40" spans="1:23" s="25" customFormat="1" ht="35.1" customHeight="1" thickBot="1">
      <c r="A40" s="71"/>
      <c r="B40" s="275"/>
      <c r="C40" s="275"/>
      <c r="D40" s="275"/>
      <c r="E40" s="275"/>
      <c r="F40" s="275"/>
      <c r="G40" s="275"/>
      <c r="H40" s="275"/>
      <c r="I40" s="275"/>
      <c r="J40" s="275"/>
      <c r="K40" s="275"/>
      <c r="L40" s="275"/>
      <c r="M40" s="275"/>
      <c r="N40" s="275"/>
      <c r="O40" s="275"/>
      <c r="P40" s="114"/>
      <c r="Q40" s="114"/>
      <c r="R40" s="114"/>
      <c r="S40" s="27"/>
      <c r="T40" s="27"/>
      <c r="U40" s="27"/>
      <c r="V40" s="27"/>
      <c r="W40" s="24"/>
    </row>
    <row r="41" spans="1:23" s="25" customFormat="1" ht="35.1" hidden="1" customHeight="1">
      <c r="A41" s="71"/>
      <c r="B41" s="114"/>
      <c r="C41" s="114"/>
      <c r="D41" s="114"/>
      <c r="E41" s="144"/>
      <c r="F41" s="145"/>
      <c r="G41" s="145"/>
      <c r="H41" s="114"/>
      <c r="I41" s="801" t="s">
        <v>47</v>
      </c>
      <c r="J41" s="827"/>
      <c r="K41" s="827"/>
      <c r="L41" s="827"/>
      <c r="M41" s="827"/>
      <c r="N41" s="828"/>
      <c r="O41" s="146"/>
      <c r="P41" s="147"/>
      <c r="Q41" s="148"/>
      <c r="R41" s="114"/>
      <c r="S41" s="27"/>
      <c r="T41" s="27"/>
      <c r="U41" s="27"/>
      <c r="V41" s="27"/>
      <c r="W41" s="24"/>
    </row>
    <row r="42" spans="1:23" s="25" customFormat="1" ht="35.1" hidden="1" customHeight="1" thickBot="1">
      <c r="A42" s="71"/>
      <c r="B42" s="114"/>
      <c r="C42" s="114"/>
      <c r="D42" s="114"/>
      <c r="E42" s="114"/>
      <c r="F42" s="114"/>
      <c r="G42" s="114"/>
      <c r="H42" s="114"/>
      <c r="I42" s="806"/>
      <c r="J42" s="829"/>
      <c r="K42" s="829"/>
      <c r="L42" s="829"/>
      <c r="M42" s="829"/>
      <c r="N42" s="830"/>
      <c r="O42" s="149"/>
      <c r="P42" s="150"/>
      <c r="Q42" s="151"/>
      <c r="R42" s="114"/>
      <c r="S42" s="27"/>
      <c r="T42" s="27"/>
      <c r="U42" s="27"/>
      <c r="V42" s="27"/>
      <c r="W42" s="24"/>
    </row>
    <row r="43" spans="1:23" s="25" customFormat="1" ht="35.1" hidden="1" customHeight="1">
      <c r="A43" s="71"/>
      <c r="B43" s="114"/>
      <c r="C43" s="114"/>
      <c r="D43" s="114"/>
      <c r="E43" s="275"/>
      <c r="F43" s="145"/>
      <c r="G43" s="145"/>
      <c r="H43" s="114"/>
      <c r="I43" s="845" t="s">
        <v>43</v>
      </c>
      <c r="J43" s="846"/>
      <c r="K43" s="278"/>
      <c r="L43" s="821">
        <v>1250</v>
      </c>
      <c r="M43" s="823" t="s">
        <v>44</v>
      </c>
      <c r="N43" s="824"/>
      <c r="O43" s="153"/>
      <c r="P43" s="147"/>
      <c r="Q43" s="154"/>
      <c r="R43" s="114"/>
      <c r="S43" s="27"/>
      <c r="T43" s="27"/>
      <c r="U43" s="27"/>
      <c r="V43" s="27"/>
      <c r="W43" s="24"/>
    </row>
    <row r="44" spans="1:23" s="25" customFormat="1" ht="35.1" hidden="1" customHeight="1" thickBot="1">
      <c r="A44" s="71"/>
      <c r="B44" s="114"/>
      <c r="C44" s="114"/>
      <c r="D44" s="114"/>
      <c r="E44" s="144"/>
      <c r="F44" s="114"/>
      <c r="G44" s="114"/>
      <c r="H44" s="114"/>
      <c r="I44" s="847"/>
      <c r="J44" s="848"/>
      <c r="K44" s="276"/>
      <c r="L44" s="822"/>
      <c r="M44" s="825"/>
      <c r="N44" s="826"/>
      <c r="O44" s="155"/>
      <c r="P44" s="150"/>
      <c r="Q44" s="156"/>
      <c r="R44" s="114"/>
      <c r="S44" s="27"/>
      <c r="T44" s="27"/>
      <c r="U44" s="27"/>
      <c r="V44" s="27"/>
      <c r="W44" s="24"/>
    </row>
    <row r="45" spans="1:23" s="26" customFormat="1" ht="35.1" customHeight="1">
      <c r="A45" s="69"/>
      <c r="B45" s="803"/>
      <c r="C45" s="803"/>
      <c r="D45" s="276"/>
      <c r="E45" s="157"/>
      <c r="F45" s="277"/>
      <c r="G45" s="114"/>
      <c r="H45" s="114"/>
      <c r="I45" s="804" t="s">
        <v>91</v>
      </c>
      <c r="J45" s="805"/>
      <c r="K45" s="158" t="s">
        <v>252</v>
      </c>
      <c r="L45" s="159"/>
      <c r="M45" s="160" t="s">
        <v>253</v>
      </c>
      <c r="N45" s="841" t="s">
        <v>89</v>
      </c>
      <c r="O45" s="161" t="s">
        <v>252</v>
      </c>
      <c r="P45" s="147"/>
      <c r="Q45" s="246" t="s">
        <v>253</v>
      </c>
      <c r="R45" s="114"/>
      <c r="S45" s="109"/>
      <c r="T45" s="27"/>
      <c r="U45" s="27"/>
      <c r="V45" s="27"/>
      <c r="W45" s="24"/>
    </row>
    <row r="46" spans="1:23" s="26" customFormat="1" ht="35.1" customHeight="1" thickBot="1">
      <c r="A46" s="69"/>
      <c r="B46" s="803"/>
      <c r="C46" s="803"/>
      <c r="D46" s="275"/>
      <c r="E46" s="157"/>
      <c r="F46" s="157"/>
      <c r="G46" s="157"/>
      <c r="H46" s="114"/>
      <c r="I46" s="806" t="s">
        <v>93</v>
      </c>
      <c r="J46" s="807"/>
      <c r="K46" s="279"/>
      <c r="L46" s="297">
        <f>E39</f>
        <v>0</v>
      </c>
      <c r="M46" s="280"/>
      <c r="N46" s="842"/>
      <c r="O46" s="164"/>
      <c r="P46" s="317">
        <f>IF(SUM(L49,L46)&gt;2500,ROUNDUP(L46/SUM(L49,L46)*1250,0),ROUNDDOWN(L46*0.5,0))</f>
        <v>0</v>
      </c>
      <c r="Q46" s="165"/>
      <c r="R46" s="114"/>
      <c r="S46" s="27"/>
      <c r="T46" s="27"/>
      <c r="U46" s="27"/>
      <c r="V46" s="27"/>
      <c r="W46" s="24"/>
    </row>
    <row r="47" spans="1:23" s="25" customFormat="1" ht="35.1" customHeight="1" thickBot="1">
      <c r="A47" s="71"/>
      <c r="B47" s="144"/>
      <c r="C47" s="144"/>
      <c r="D47" s="144"/>
      <c r="E47" s="144"/>
      <c r="F47" s="144"/>
      <c r="G47" s="275"/>
      <c r="H47" s="275"/>
      <c r="I47" s="275"/>
      <c r="J47" s="275"/>
      <c r="K47" s="275"/>
      <c r="L47" s="275"/>
      <c r="M47" s="275"/>
      <c r="N47" s="275"/>
      <c r="O47" s="275"/>
      <c r="P47" s="277"/>
      <c r="Q47" s="114"/>
      <c r="R47" s="277"/>
      <c r="S47" s="27"/>
      <c r="T47" s="27"/>
      <c r="U47" s="27"/>
      <c r="V47" s="27"/>
      <c r="W47" s="24"/>
    </row>
    <row r="48" spans="1:23" s="26" customFormat="1" ht="35.1" customHeight="1">
      <c r="A48" s="69"/>
      <c r="B48" s="801" t="s">
        <v>46</v>
      </c>
      <c r="C48" s="802"/>
      <c r="D48" s="166" t="s">
        <v>252</v>
      </c>
      <c r="E48" s="159"/>
      <c r="F48" s="167" t="s">
        <v>253</v>
      </c>
      <c r="G48" s="114"/>
      <c r="H48" s="114"/>
      <c r="I48" s="801" t="s">
        <v>90</v>
      </c>
      <c r="J48" s="802"/>
      <c r="K48" s="158" t="s">
        <v>252</v>
      </c>
      <c r="L48" s="159"/>
      <c r="M48" s="160" t="s">
        <v>253</v>
      </c>
      <c r="N48" s="841" t="s">
        <v>89</v>
      </c>
      <c r="O48" s="161" t="s">
        <v>252</v>
      </c>
      <c r="P48" s="147"/>
      <c r="Q48" s="160" t="s">
        <v>253</v>
      </c>
      <c r="R48" s="114"/>
      <c r="S48" s="27"/>
      <c r="T48" s="27"/>
      <c r="U48" s="27"/>
      <c r="V48" s="27"/>
      <c r="W48" s="24"/>
    </row>
    <row r="49" spans="1:23" s="26" customFormat="1" ht="35.1" customHeight="1" thickBot="1">
      <c r="A49" s="69"/>
      <c r="B49" s="843" t="s">
        <v>42</v>
      </c>
      <c r="C49" s="844"/>
      <c r="D49" s="168"/>
      <c r="E49" s="297">
        <f>L39-P39</f>
        <v>0</v>
      </c>
      <c r="F49" s="169"/>
      <c r="G49" s="157"/>
      <c r="H49" s="114"/>
      <c r="I49" s="806" t="s">
        <v>92</v>
      </c>
      <c r="J49" s="807"/>
      <c r="K49" s="279"/>
      <c r="L49" s="297">
        <f>E49</f>
        <v>0</v>
      </c>
      <c r="M49" s="280"/>
      <c r="N49" s="842"/>
      <c r="O49" s="164"/>
      <c r="P49" s="317">
        <f>IF(SUM(L49,L46)&gt;2500,ROUNDDOWN(L49/SUM(L49,L46)*1250,0),ROUNDDOWN(L49*0.5,0))</f>
        <v>0</v>
      </c>
      <c r="Q49" s="165"/>
      <c r="R49" s="114"/>
      <c r="S49" s="109"/>
      <c r="T49" s="27"/>
      <c r="U49" s="27"/>
      <c r="V49" s="27"/>
      <c r="W49" s="24"/>
    </row>
    <row r="50" spans="1:23" s="25" customFormat="1" ht="35.1" customHeight="1" thickBot="1">
      <c r="A50" s="71"/>
      <c r="B50" s="144"/>
      <c r="C50" s="144"/>
      <c r="D50" s="144"/>
      <c r="E50" s="144"/>
      <c r="F50" s="144"/>
      <c r="G50" s="275"/>
      <c r="H50" s="275"/>
      <c r="I50" s="275"/>
      <c r="J50" s="275"/>
      <c r="K50" s="275"/>
      <c r="L50" s="275"/>
      <c r="M50" s="275"/>
      <c r="N50" s="275"/>
      <c r="O50" s="275"/>
      <c r="P50" s="114"/>
      <c r="Q50" s="114"/>
      <c r="R50" s="114"/>
      <c r="S50" s="27"/>
      <c r="T50" s="27"/>
      <c r="U50" s="27"/>
      <c r="V50" s="27"/>
      <c r="W50" s="24"/>
    </row>
    <row r="51" spans="1:23" s="26" customFormat="1" ht="35.1" customHeight="1">
      <c r="A51" s="69"/>
      <c r="B51" s="836" t="s">
        <v>58</v>
      </c>
      <c r="C51" s="837"/>
      <c r="D51" s="837"/>
      <c r="E51" s="837"/>
      <c r="F51" s="837"/>
      <c r="G51" s="837"/>
      <c r="H51" s="837"/>
      <c r="I51" s="837"/>
      <c r="J51" s="838"/>
      <c r="K51" s="833" t="s">
        <v>51</v>
      </c>
      <c r="L51" s="834"/>
      <c r="M51" s="834"/>
      <c r="N51" s="835"/>
      <c r="O51" s="161" t="s">
        <v>252</v>
      </c>
      <c r="P51" s="170"/>
      <c r="Q51" s="160" t="s">
        <v>253</v>
      </c>
      <c r="R51" s="114"/>
      <c r="S51" s="27"/>
      <c r="T51" s="27"/>
      <c r="U51" s="27"/>
      <c r="V51" s="27"/>
      <c r="W51" s="24"/>
    </row>
    <row r="52" spans="1:23" s="26" customFormat="1" ht="35.1" customHeight="1" thickBot="1">
      <c r="A52" s="69"/>
      <c r="B52" s="839"/>
      <c r="C52" s="831"/>
      <c r="D52" s="831"/>
      <c r="E52" s="831"/>
      <c r="F52" s="831"/>
      <c r="G52" s="831"/>
      <c r="H52" s="831"/>
      <c r="I52" s="831"/>
      <c r="J52" s="840"/>
      <c r="K52" s="831" t="s">
        <v>52</v>
      </c>
      <c r="L52" s="831"/>
      <c r="M52" s="831"/>
      <c r="N52" s="832"/>
      <c r="O52" s="814">
        <f>SUM(P49,P46)</f>
        <v>0</v>
      </c>
      <c r="P52" s="815"/>
      <c r="Q52" s="816"/>
      <c r="R52" s="114"/>
      <c r="S52" s="27"/>
      <c r="T52" s="27"/>
      <c r="U52" s="27"/>
      <c r="V52" s="27"/>
      <c r="W52" s="24"/>
    </row>
    <row r="53" spans="1:23" s="26" customFormat="1" ht="24.95" customHeight="1">
      <c r="A53" s="69"/>
      <c r="B53" s="113"/>
      <c r="C53" s="113"/>
      <c r="D53" s="113"/>
      <c r="E53" s="112"/>
      <c r="F53" s="112"/>
      <c r="G53" s="112"/>
      <c r="H53" s="112"/>
      <c r="I53" s="112"/>
      <c r="J53" s="112"/>
      <c r="K53" s="112"/>
      <c r="L53" s="112"/>
      <c r="M53" s="69"/>
      <c r="N53" s="69"/>
      <c r="O53" s="75"/>
      <c r="P53" s="29"/>
      <c r="Q53" s="29"/>
      <c r="R53" s="29"/>
      <c r="S53" s="27"/>
      <c r="T53" s="27"/>
      <c r="U53" s="27"/>
      <c r="V53" s="27"/>
      <c r="W53" s="24"/>
    </row>
    <row r="54" spans="1:23" s="26" customFormat="1" ht="30" customHeight="1">
      <c r="A54" s="69"/>
      <c r="B54" s="115" t="s">
        <v>0</v>
      </c>
      <c r="C54" s="116"/>
      <c r="D54" s="116"/>
      <c r="E54" s="116"/>
      <c r="F54" s="116"/>
      <c r="G54" s="116"/>
      <c r="H54" s="116"/>
      <c r="I54" s="116"/>
      <c r="J54" s="116"/>
      <c r="K54" s="116"/>
      <c r="L54" s="116"/>
      <c r="M54" s="69"/>
      <c r="N54" s="69"/>
      <c r="O54" s="69"/>
      <c r="P54" s="69"/>
      <c r="Q54" s="69"/>
      <c r="R54" s="69"/>
    </row>
    <row r="55" spans="1:23" s="26" customFormat="1" ht="30" customHeight="1">
      <c r="A55" s="69"/>
      <c r="B55" s="115" t="s">
        <v>48</v>
      </c>
      <c r="C55" s="116"/>
      <c r="D55" s="116"/>
      <c r="E55" s="116"/>
      <c r="F55" s="116"/>
      <c r="G55" s="116"/>
      <c r="H55" s="116"/>
      <c r="I55" s="116"/>
      <c r="J55" s="116"/>
      <c r="K55" s="116"/>
      <c r="L55" s="116"/>
      <c r="M55" s="69"/>
      <c r="N55" s="69"/>
      <c r="O55" s="69"/>
      <c r="P55" s="69"/>
      <c r="Q55" s="69"/>
      <c r="R55" s="69"/>
    </row>
    <row r="56" spans="1:23" s="26" customFormat="1" ht="30" customHeight="1">
      <c r="A56" s="69"/>
      <c r="B56" s="115" t="s">
        <v>53</v>
      </c>
      <c r="C56" s="116"/>
      <c r="D56" s="116"/>
      <c r="E56" s="116"/>
      <c r="F56" s="116"/>
      <c r="G56" s="116"/>
      <c r="H56" s="116"/>
      <c r="I56" s="116"/>
      <c r="J56" s="116"/>
      <c r="K56" s="116"/>
      <c r="L56" s="116"/>
      <c r="M56" s="69"/>
      <c r="N56" s="69"/>
      <c r="O56" s="69"/>
      <c r="P56" s="69"/>
      <c r="Q56" s="69"/>
      <c r="R56" s="69"/>
    </row>
    <row r="57" spans="1:23" s="26" customFormat="1" ht="30" customHeight="1">
      <c r="B57" s="117" t="s">
        <v>103</v>
      </c>
      <c r="C57" s="118"/>
      <c r="D57" s="118"/>
      <c r="E57" s="118"/>
      <c r="F57" s="118"/>
      <c r="G57" s="118"/>
      <c r="H57" s="118"/>
      <c r="I57" s="118"/>
      <c r="J57" s="118"/>
      <c r="K57" s="118"/>
      <c r="L57" s="118"/>
    </row>
    <row r="58" spans="1:23" s="26" customFormat="1" ht="30" customHeight="1">
      <c r="B58" s="117" t="s">
        <v>54</v>
      </c>
      <c r="C58" s="118"/>
      <c r="D58" s="118"/>
      <c r="E58" s="118"/>
      <c r="F58" s="118"/>
      <c r="G58" s="118"/>
      <c r="H58" s="118"/>
      <c r="I58" s="118"/>
      <c r="J58" s="118"/>
      <c r="K58" s="118"/>
      <c r="L58" s="118"/>
    </row>
    <row r="59" spans="1:23" s="26" customFormat="1" ht="30" customHeight="1">
      <c r="B59" s="117" t="s">
        <v>55</v>
      </c>
      <c r="C59" s="118"/>
      <c r="D59" s="118"/>
      <c r="E59" s="118"/>
      <c r="F59" s="118"/>
      <c r="G59" s="118"/>
      <c r="H59" s="118"/>
      <c r="I59" s="118"/>
      <c r="J59" s="118"/>
      <c r="K59" s="118"/>
      <c r="L59" s="118"/>
    </row>
    <row r="60" spans="1:23" s="26" customFormat="1" ht="30" customHeight="1">
      <c r="B60" s="117" t="s">
        <v>56</v>
      </c>
      <c r="C60" s="118"/>
      <c r="D60" s="118"/>
      <c r="E60" s="118"/>
      <c r="F60" s="118"/>
      <c r="G60" s="118"/>
      <c r="H60" s="118"/>
      <c r="I60" s="118"/>
      <c r="J60" s="118"/>
      <c r="K60" s="118"/>
      <c r="L60" s="118"/>
    </row>
    <row r="61" spans="1:23" s="26" customFormat="1" ht="30" customHeight="1">
      <c r="B61" s="117" t="s">
        <v>57</v>
      </c>
      <c r="C61" s="118"/>
      <c r="D61" s="118"/>
      <c r="E61" s="118"/>
      <c r="F61" s="118"/>
      <c r="G61" s="118"/>
      <c r="H61" s="118"/>
      <c r="I61" s="118"/>
      <c r="J61" s="118"/>
      <c r="K61" s="118"/>
      <c r="L61" s="118"/>
    </row>
    <row r="62" spans="1:23" s="26" customFormat="1" ht="30" customHeight="1">
      <c r="B62" s="118" t="s">
        <v>104</v>
      </c>
      <c r="C62" s="118"/>
      <c r="D62" s="118"/>
      <c r="E62" s="118"/>
      <c r="F62" s="118"/>
      <c r="G62" s="118"/>
      <c r="H62" s="118"/>
      <c r="I62" s="118"/>
      <c r="J62" s="118"/>
      <c r="K62" s="118"/>
      <c r="L62" s="118"/>
    </row>
    <row r="63" spans="1:23" s="26" customFormat="1" ht="30" customHeight="1">
      <c r="B63" s="119" t="s">
        <v>105</v>
      </c>
      <c r="C63" s="118"/>
      <c r="D63" s="118"/>
      <c r="E63" s="118"/>
      <c r="F63" s="118"/>
      <c r="G63" s="118"/>
      <c r="H63" s="118"/>
      <c r="I63" s="118"/>
      <c r="J63" s="118"/>
      <c r="K63" s="118"/>
      <c r="L63" s="118"/>
    </row>
    <row r="64" spans="1:23" ht="30">
      <c r="B64" s="120"/>
      <c r="C64" s="120"/>
      <c r="D64" s="120"/>
      <c r="E64" s="120"/>
      <c r="F64" s="120"/>
      <c r="G64" s="120"/>
      <c r="H64" s="120"/>
      <c r="I64" s="120"/>
      <c r="J64" s="120"/>
      <c r="K64" s="120"/>
      <c r="L64" s="120"/>
    </row>
  </sheetData>
  <sheetProtection password="87FE" sheet="1" objects="1" scenarios="1" selectLockedCells="1"/>
  <mergeCells count="86">
    <mergeCell ref="R38:R39"/>
    <mergeCell ref="G15:H15"/>
    <mergeCell ref="G17:H17"/>
    <mergeCell ref="G19:H19"/>
    <mergeCell ref="G21:H21"/>
    <mergeCell ref="G23:H23"/>
    <mergeCell ref="G25:H25"/>
    <mergeCell ref="G27:H27"/>
    <mergeCell ref="G29:H29"/>
    <mergeCell ref="G31:H31"/>
    <mergeCell ref="G33:H33"/>
    <mergeCell ref="G35:H35"/>
    <mergeCell ref="G37:H37"/>
    <mergeCell ref="G30:H30"/>
    <mergeCell ref="G32:H32"/>
    <mergeCell ref="G34:H34"/>
    <mergeCell ref="B30:C31"/>
    <mergeCell ref="B32:C33"/>
    <mergeCell ref="B34:C35"/>
    <mergeCell ref="B36:C37"/>
    <mergeCell ref="G14:H14"/>
    <mergeCell ref="G16:H16"/>
    <mergeCell ref="G18:H18"/>
    <mergeCell ref="B20:C21"/>
    <mergeCell ref="B22:C23"/>
    <mergeCell ref="B24:C25"/>
    <mergeCell ref="B26:C27"/>
    <mergeCell ref="B28:C29"/>
    <mergeCell ref="I41:N42"/>
    <mergeCell ref="I43:J44"/>
    <mergeCell ref="L43:L44"/>
    <mergeCell ref="M43:N44"/>
    <mergeCell ref="B38:C39"/>
    <mergeCell ref="I38:J39"/>
    <mergeCell ref="G38:H39"/>
    <mergeCell ref="N38:N39"/>
    <mergeCell ref="O52:Q52"/>
    <mergeCell ref="B45:C45"/>
    <mergeCell ref="I45:J45"/>
    <mergeCell ref="N45:N46"/>
    <mergeCell ref="B46:C46"/>
    <mergeCell ref="I46:J46"/>
    <mergeCell ref="B48:C48"/>
    <mergeCell ref="I48:J48"/>
    <mergeCell ref="N48:N49"/>
    <mergeCell ref="B49:C49"/>
    <mergeCell ref="I49:J49"/>
    <mergeCell ref="B51:J52"/>
    <mergeCell ref="K51:N51"/>
    <mergeCell ref="K52:N52"/>
    <mergeCell ref="I36:J37"/>
    <mergeCell ref="G24:H24"/>
    <mergeCell ref="G26:H26"/>
    <mergeCell ref="G28:H28"/>
    <mergeCell ref="I22:J23"/>
    <mergeCell ref="I24:J25"/>
    <mergeCell ref="I26:J27"/>
    <mergeCell ref="I28:J29"/>
    <mergeCell ref="G22:H22"/>
    <mergeCell ref="I30:J31"/>
    <mergeCell ref="I32:J33"/>
    <mergeCell ref="I34:J35"/>
    <mergeCell ref="G36:H36"/>
    <mergeCell ref="I14:J15"/>
    <mergeCell ref="I16:J17"/>
    <mergeCell ref="I18:J19"/>
    <mergeCell ref="I20:J21"/>
    <mergeCell ref="B11:G11"/>
    <mergeCell ref="I11:R11"/>
    <mergeCell ref="B12:C13"/>
    <mergeCell ref="D12:H12"/>
    <mergeCell ref="I12:J13"/>
    <mergeCell ref="K12:N12"/>
    <mergeCell ref="O12:R12"/>
    <mergeCell ref="G13:H13"/>
    <mergeCell ref="G20:H20"/>
    <mergeCell ref="B14:C15"/>
    <mergeCell ref="B16:C17"/>
    <mergeCell ref="B18:C19"/>
    <mergeCell ref="A2:R2"/>
    <mergeCell ref="B4:F4"/>
    <mergeCell ref="G4:L4"/>
    <mergeCell ref="C5:F5"/>
    <mergeCell ref="H5:L5"/>
    <mergeCell ref="M5:O5"/>
    <mergeCell ref="P5:Q5"/>
  </mergeCells>
  <phoneticPr fontId="1"/>
  <conditionalFormatting sqref="O14:R37">
    <cfRule type="expression" dxfId="4" priority="2">
      <formula>$B$9="■"</formula>
    </cfRule>
  </conditionalFormatting>
  <conditionalFormatting sqref="O38:R39">
    <cfRule type="expression" dxfId="3" priority="1">
      <formula>$B$9="■"</formula>
    </cfRule>
  </conditionalFormatting>
  <dataValidations disablePrompts="1" count="1">
    <dataValidation type="list" allowBlank="1" showInputMessage="1" showErrorMessage="1" sqref="B8:B9">
      <formula1>"□,■"</formula1>
    </dataValidation>
  </dataValidations>
  <pageMargins left="0.70866141732283472" right="0.70866141732283472" top="0.74803149606299213" bottom="0.74803149606299213" header="0.31496062992125984" footer="0.31496062992125984"/>
  <pageSetup paperSize="9" scale="2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64"/>
  <sheetViews>
    <sheetView zoomScale="30" zoomScaleNormal="30" workbookViewId="0"/>
  </sheetViews>
  <sheetFormatPr defaultRowHeight="14.25"/>
  <cols>
    <col min="1" max="1" width="3.625" style="19" customWidth="1"/>
    <col min="2" max="2" width="30.625" style="19" customWidth="1"/>
    <col min="3" max="3" width="15.625" style="19" customWidth="1"/>
    <col min="4" max="4" width="3.625" style="19" customWidth="1"/>
    <col min="5" max="5" width="25.625" style="19" customWidth="1"/>
    <col min="6" max="6" width="3.625" style="19" customWidth="1"/>
    <col min="7" max="7" width="30.625" style="19" customWidth="1"/>
    <col min="8" max="8" width="3.625" style="19" customWidth="1"/>
    <col min="9" max="9" width="15.625" style="19" customWidth="1"/>
    <col min="10" max="10" width="30.625" style="19" customWidth="1"/>
    <col min="11" max="11" width="3.625" style="19" customWidth="1"/>
    <col min="12" max="12" width="25.625" style="19" customWidth="1"/>
    <col min="13" max="13" width="3.625" style="19" customWidth="1"/>
    <col min="14" max="14" width="35.625" style="19" customWidth="1"/>
    <col min="15" max="15" width="3.625" style="19" customWidth="1"/>
    <col min="16" max="16" width="25.625" style="19" customWidth="1"/>
    <col min="17" max="17" width="3.625" style="19" customWidth="1"/>
    <col min="18" max="18" width="35.625" style="19" customWidth="1"/>
    <col min="19" max="19" width="10.625" style="19" customWidth="1"/>
    <col min="20" max="21" width="5.25" style="19" customWidth="1"/>
    <col min="22" max="22" width="9.75" style="19" customWidth="1"/>
    <col min="23" max="23" width="15.625" style="19" customWidth="1"/>
    <col min="24" max="35" width="9.625" style="19" customWidth="1"/>
    <col min="36" max="265" width="9" style="19"/>
    <col min="266" max="266" width="2.625" style="19" customWidth="1"/>
    <col min="267" max="270" width="9.625" style="19" customWidth="1"/>
    <col min="271" max="271" width="49.25" style="19" customWidth="1"/>
    <col min="272" max="273" width="6" style="19" customWidth="1"/>
    <col min="274" max="274" width="10.75" style="19" customWidth="1"/>
    <col min="275" max="275" width="44.875" style="19" customWidth="1"/>
    <col min="276" max="277" width="5.25" style="19" customWidth="1"/>
    <col min="278" max="278" width="9.75" style="19" customWidth="1"/>
    <col min="279" max="279" width="15.625" style="19" customWidth="1"/>
    <col min="280" max="291" width="9.625" style="19" customWidth="1"/>
    <col min="292" max="521" width="9" style="19"/>
    <col min="522" max="522" width="2.625" style="19" customWidth="1"/>
    <col min="523" max="526" width="9.625" style="19" customWidth="1"/>
    <col min="527" max="527" width="49.25" style="19" customWidth="1"/>
    <col min="528" max="529" width="6" style="19" customWidth="1"/>
    <col min="530" max="530" width="10.75" style="19" customWidth="1"/>
    <col min="531" max="531" width="44.875" style="19" customWidth="1"/>
    <col min="532" max="533" width="5.25" style="19" customWidth="1"/>
    <col min="534" max="534" width="9.75" style="19" customWidth="1"/>
    <col min="535" max="535" width="15.625" style="19" customWidth="1"/>
    <col min="536" max="547" width="9.625" style="19" customWidth="1"/>
    <col min="548" max="777" width="9" style="19"/>
    <col min="778" max="778" width="2.625" style="19" customWidth="1"/>
    <col min="779" max="782" width="9.625" style="19" customWidth="1"/>
    <col min="783" max="783" width="49.25" style="19" customWidth="1"/>
    <col min="784" max="785" width="6" style="19" customWidth="1"/>
    <col min="786" max="786" width="10.75" style="19" customWidth="1"/>
    <col min="787" max="787" width="44.875" style="19" customWidth="1"/>
    <col min="788" max="789" width="5.25" style="19" customWidth="1"/>
    <col min="790" max="790" width="9.75" style="19" customWidth="1"/>
    <col min="791" max="791" width="15.625" style="19" customWidth="1"/>
    <col min="792" max="803" width="9.625" style="19" customWidth="1"/>
    <col min="804" max="1033" width="9" style="19"/>
    <col min="1034" max="1034" width="2.625" style="19" customWidth="1"/>
    <col min="1035" max="1038" width="9.625" style="19" customWidth="1"/>
    <col min="1039" max="1039" width="49.25" style="19" customWidth="1"/>
    <col min="1040" max="1041" width="6" style="19" customWidth="1"/>
    <col min="1042" max="1042" width="10.75" style="19" customWidth="1"/>
    <col min="1043" max="1043" width="44.875" style="19" customWidth="1"/>
    <col min="1044" max="1045" width="5.25" style="19" customWidth="1"/>
    <col min="1046" max="1046" width="9.75" style="19" customWidth="1"/>
    <col min="1047" max="1047" width="15.625" style="19" customWidth="1"/>
    <col min="1048" max="1059" width="9.625" style="19" customWidth="1"/>
    <col min="1060" max="1289" width="9" style="19"/>
    <col min="1290" max="1290" width="2.625" style="19" customWidth="1"/>
    <col min="1291" max="1294" width="9.625" style="19" customWidth="1"/>
    <col min="1295" max="1295" width="49.25" style="19" customWidth="1"/>
    <col min="1296" max="1297" width="6" style="19" customWidth="1"/>
    <col min="1298" max="1298" width="10.75" style="19" customWidth="1"/>
    <col min="1299" max="1299" width="44.875" style="19" customWidth="1"/>
    <col min="1300" max="1301" width="5.25" style="19" customWidth="1"/>
    <col min="1302" max="1302" width="9.75" style="19" customWidth="1"/>
    <col min="1303" max="1303" width="15.625" style="19" customWidth="1"/>
    <col min="1304" max="1315" width="9.625" style="19" customWidth="1"/>
    <col min="1316" max="1545" width="9" style="19"/>
    <col min="1546" max="1546" width="2.625" style="19" customWidth="1"/>
    <col min="1547" max="1550" width="9.625" style="19" customWidth="1"/>
    <col min="1551" max="1551" width="49.25" style="19" customWidth="1"/>
    <col min="1552" max="1553" width="6" style="19" customWidth="1"/>
    <col min="1554" max="1554" width="10.75" style="19" customWidth="1"/>
    <col min="1555" max="1555" width="44.875" style="19" customWidth="1"/>
    <col min="1556" max="1557" width="5.25" style="19" customWidth="1"/>
    <col min="1558" max="1558" width="9.75" style="19" customWidth="1"/>
    <col min="1559" max="1559" width="15.625" style="19" customWidth="1"/>
    <col min="1560" max="1571" width="9.625" style="19" customWidth="1"/>
    <col min="1572" max="1801" width="9" style="19"/>
    <col min="1802" max="1802" width="2.625" style="19" customWidth="1"/>
    <col min="1803" max="1806" width="9.625" style="19" customWidth="1"/>
    <col min="1807" max="1807" width="49.25" style="19" customWidth="1"/>
    <col min="1808" max="1809" width="6" style="19" customWidth="1"/>
    <col min="1810" max="1810" width="10.75" style="19" customWidth="1"/>
    <col min="1811" max="1811" width="44.875" style="19" customWidth="1"/>
    <col min="1812" max="1813" width="5.25" style="19" customWidth="1"/>
    <col min="1814" max="1814" width="9.75" style="19" customWidth="1"/>
    <col min="1815" max="1815" width="15.625" style="19" customWidth="1"/>
    <col min="1816" max="1827" width="9.625" style="19" customWidth="1"/>
    <col min="1828" max="2057" width="9" style="19"/>
    <col min="2058" max="2058" width="2.625" style="19" customWidth="1"/>
    <col min="2059" max="2062" width="9.625" style="19" customWidth="1"/>
    <col min="2063" max="2063" width="49.25" style="19" customWidth="1"/>
    <col min="2064" max="2065" width="6" style="19" customWidth="1"/>
    <col min="2066" max="2066" width="10.75" style="19" customWidth="1"/>
    <col min="2067" max="2067" width="44.875" style="19" customWidth="1"/>
    <col min="2068" max="2069" width="5.25" style="19" customWidth="1"/>
    <col min="2070" max="2070" width="9.75" style="19" customWidth="1"/>
    <col min="2071" max="2071" width="15.625" style="19" customWidth="1"/>
    <col min="2072" max="2083" width="9.625" style="19" customWidth="1"/>
    <col min="2084" max="2313" width="9" style="19"/>
    <col min="2314" max="2314" width="2.625" style="19" customWidth="1"/>
    <col min="2315" max="2318" width="9.625" style="19" customWidth="1"/>
    <col min="2319" max="2319" width="49.25" style="19" customWidth="1"/>
    <col min="2320" max="2321" width="6" style="19" customWidth="1"/>
    <col min="2322" max="2322" width="10.75" style="19" customWidth="1"/>
    <col min="2323" max="2323" width="44.875" style="19" customWidth="1"/>
    <col min="2324" max="2325" width="5.25" style="19" customWidth="1"/>
    <col min="2326" max="2326" width="9.75" style="19" customWidth="1"/>
    <col min="2327" max="2327" width="15.625" style="19" customWidth="1"/>
    <col min="2328" max="2339" width="9.625" style="19" customWidth="1"/>
    <col min="2340" max="2569" width="9" style="19"/>
    <col min="2570" max="2570" width="2.625" style="19" customWidth="1"/>
    <col min="2571" max="2574" width="9.625" style="19" customWidth="1"/>
    <col min="2575" max="2575" width="49.25" style="19" customWidth="1"/>
    <col min="2576" max="2577" width="6" style="19" customWidth="1"/>
    <col min="2578" max="2578" width="10.75" style="19" customWidth="1"/>
    <col min="2579" max="2579" width="44.875" style="19" customWidth="1"/>
    <col min="2580" max="2581" width="5.25" style="19" customWidth="1"/>
    <col min="2582" max="2582" width="9.75" style="19" customWidth="1"/>
    <col min="2583" max="2583" width="15.625" style="19" customWidth="1"/>
    <col min="2584" max="2595" width="9.625" style="19" customWidth="1"/>
    <col min="2596" max="2825" width="9" style="19"/>
    <col min="2826" max="2826" width="2.625" style="19" customWidth="1"/>
    <col min="2827" max="2830" width="9.625" style="19" customWidth="1"/>
    <col min="2831" max="2831" width="49.25" style="19" customWidth="1"/>
    <col min="2832" max="2833" width="6" style="19" customWidth="1"/>
    <col min="2834" max="2834" width="10.75" style="19" customWidth="1"/>
    <col min="2835" max="2835" width="44.875" style="19" customWidth="1"/>
    <col min="2836" max="2837" width="5.25" style="19" customWidth="1"/>
    <col min="2838" max="2838" width="9.75" style="19" customWidth="1"/>
    <col min="2839" max="2839" width="15.625" style="19" customWidth="1"/>
    <col min="2840" max="2851" width="9.625" style="19" customWidth="1"/>
    <col min="2852" max="3081" width="9" style="19"/>
    <col min="3082" max="3082" width="2.625" style="19" customWidth="1"/>
    <col min="3083" max="3086" width="9.625" style="19" customWidth="1"/>
    <col min="3087" max="3087" width="49.25" style="19" customWidth="1"/>
    <col min="3088" max="3089" width="6" style="19" customWidth="1"/>
    <col min="3090" max="3090" width="10.75" style="19" customWidth="1"/>
    <col min="3091" max="3091" width="44.875" style="19" customWidth="1"/>
    <col min="3092" max="3093" width="5.25" style="19" customWidth="1"/>
    <col min="3094" max="3094" width="9.75" style="19" customWidth="1"/>
    <col min="3095" max="3095" width="15.625" style="19" customWidth="1"/>
    <col min="3096" max="3107" width="9.625" style="19" customWidth="1"/>
    <col min="3108" max="3337" width="9" style="19"/>
    <col min="3338" max="3338" width="2.625" style="19" customWidth="1"/>
    <col min="3339" max="3342" width="9.625" style="19" customWidth="1"/>
    <col min="3343" max="3343" width="49.25" style="19" customWidth="1"/>
    <col min="3344" max="3345" width="6" style="19" customWidth="1"/>
    <col min="3346" max="3346" width="10.75" style="19" customWidth="1"/>
    <col min="3347" max="3347" width="44.875" style="19" customWidth="1"/>
    <col min="3348" max="3349" width="5.25" style="19" customWidth="1"/>
    <col min="3350" max="3350" width="9.75" style="19" customWidth="1"/>
    <col min="3351" max="3351" width="15.625" style="19" customWidth="1"/>
    <col min="3352" max="3363" width="9.625" style="19" customWidth="1"/>
    <col min="3364" max="3593" width="9" style="19"/>
    <col min="3594" max="3594" width="2.625" style="19" customWidth="1"/>
    <col min="3595" max="3598" width="9.625" style="19" customWidth="1"/>
    <col min="3599" max="3599" width="49.25" style="19" customWidth="1"/>
    <col min="3600" max="3601" width="6" style="19" customWidth="1"/>
    <col min="3602" max="3602" width="10.75" style="19" customWidth="1"/>
    <col min="3603" max="3603" width="44.875" style="19" customWidth="1"/>
    <col min="3604" max="3605" width="5.25" style="19" customWidth="1"/>
    <col min="3606" max="3606" width="9.75" style="19" customWidth="1"/>
    <col min="3607" max="3607" width="15.625" style="19" customWidth="1"/>
    <col min="3608" max="3619" width="9.625" style="19" customWidth="1"/>
    <col min="3620" max="3849" width="9" style="19"/>
    <col min="3850" max="3850" width="2.625" style="19" customWidth="1"/>
    <col min="3851" max="3854" width="9.625" style="19" customWidth="1"/>
    <col min="3855" max="3855" width="49.25" style="19" customWidth="1"/>
    <col min="3856" max="3857" width="6" style="19" customWidth="1"/>
    <col min="3858" max="3858" width="10.75" style="19" customWidth="1"/>
    <col min="3859" max="3859" width="44.875" style="19" customWidth="1"/>
    <col min="3860" max="3861" width="5.25" style="19" customWidth="1"/>
    <col min="3862" max="3862" width="9.75" style="19" customWidth="1"/>
    <col min="3863" max="3863" width="15.625" style="19" customWidth="1"/>
    <col min="3864" max="3875" width="9.625" style="19" customWidth="1"/>
    <col min="3876" max="4105" width="9" style="19"/>
    <col min="4106" max="4106" width="2.625" style="19" customWidth="1"/>
    <col min="4107" max="4110" width="9.625" style="19" customWidth="1"/>
    <col min="4111" max="4111" width="49.25" style="19" customWidth="1"/>
    <col min="4112" max="4113" width="6" style="19" customWidth="1"/>
    <col min="4114" max="4114" width="10.75" style="19" customWidth="1"/>
    <col min="4115" max="4115" width="44.875" style="19" customWidth="1"/>
    <col min="4116" max="4117" width="5.25" style="19" customWidth="1"/>
    <col min="4118" max="4118" width="9.75" style="19" customWidth="1"/>
    <col min="4119" max="4119" width="15.625" style="19" customWidth="1"/>
    <col min="4120" max="4131" width="9.625" style="19" customWidth="1"/>
    <col min="4132" max="4361" width="9" style="19"/>
    <col min="4362" max="4362" width="2.625" style="19" customWidth="1"/>
    <col min="4363" max="4366" width="9.625" style="19" customWidth="1"/>
    <col min="4367" max="4367" width="49.25" style="19" customWidth="1"/>
    <col min="4368" max="4369" width="6" style="19" customWidth="1"/>
    <col min="4370" max="4370" width="10.75" style="19" customWidth="1"/>
    <col min="4371" max="4371" width="44.875" style="19" customWidth="1"/>
    <col min="4372" max="4373" width="5.25" style="19" customWidth="1"/>
    <col min="4374" max="4374" width="9.75" style="19" customWidth="1"/>
    <col min="4375" max="4375" width="15.625" style="19" customWidth="1"/>
    <col min="4376" max="4387" width="9.625" style="19" customWidth="1"/>
    <col min="4388" max="4617" width="9" style="19"/>
    <col min="4618" max="4618" width="2.625" style="19" customWidth="1"/>
    <col min="4619" max="4622" width="9.625" style="19" customWidth="1"/>
    <col min="4623" max="4623" width="49.25" style="19" customWidth="1"/>
    <col min="4624" max="4625" width="6" style="19" customWidth="1"/>
    <col min="4626" max="4626" width="10.75" style="19" customWidth="1"/>
    <col min="4627" max="4627" width="44.875" style="19" customWidth="1"/>
    <col min="4628" max="4629" width="5.25" style="19" customWidth="1"/>
    <col min="4630" max="4630" width="9.75" style="19" customWidth="1"/>
    <col min="4631" max="4631" width="15.625" style="19" customWidth="1"/>
    <col min="4632" max="4643" width="9.625" style="19" customWidth="1"/>
    <col min="4644" max="4873" width="9" style="19"/>
    <col min="4874" max="4874" width="2.625" style="19" customWidth="1"/>
    <col min="4875" max="4878" width="9.625" style="19" customWidth="1"/>
    <col min="4879" max="4879" width="49.25" style="19" customWidth="1"/>
    <col min="4880" max="4881" width="6" style="19" customWidth="1"/>
    <col min="4882" max="4882" width="10.75" style="19" customWidth="1"/>
    <col min="4883" max="4883" width="44.875" style="19" customWidth="1"/>
    <col min="4884" max="4885" width="5.25" style="19" customWidth="1"/>
    <col min="4886" max="4886" width="9.75" style="19" customWidth="1"/>
    <col min="4887" max="4887" width="15.625" style="19" customWidth="1"/>
    <col min="4888" max="4899" width="9.625" style="19" customWidth="1"/>
    <col min="4900" max="5129" width="9" style="19"/>
    <col min="5130" max="5130" width="2.625" style="19" customWidth="1"/>
    <col min="5131" max="5134" width="9.625" style="19" customWidth="1"/>
    <col min="5135" max="5135" width="49.25" style="19" customWidth="1"/>
    <col min="5136" max="5137" width="6" style="19" customWidth="1"/>
    <col min="5138" max="5138" width="10.75" style="19" customWidth="1"/>
    <col min="5139" max="5139" width="44.875" style="19" customWidth="1"/>
    <col min="5140" max="5141" width="5.25" style="19" customWidth="1"/>
    <col min="5142" max="5142" width="9.75" style="19" customWidth="1"/>
    <col min="5143" max="5143" width="15.625" style="19" customWidth="1"/>
    <col min="5144" max="5155" width="9.625" style="19" customWidth="1"/>
    <col min="5156" max="5385" width="9" style="19"/>
    <col min="5386" max="5386" width="2.625" style="19" customWidth="1"/>
    <col min="5387" max="5390" width="9.625" style="19" customWidth="1"/>
    <col min="5391" max="5391" width="49.25" style="19" customWidth="1"/>
    <col min="5392" max="5393" width="6" style="19" customWidth="1"/>
    <col min="5394" max="5394" width="10.75" style="19" customWidth="1"/>
    <col min="5395" max="5395" width="44.875" style="19" customWidth="1"/>
    <col min="5396" max="5397" width="5.25" style="19" customWidth="1"/>
    <col min="5398" max="5398" width="9.75" style="19" customWidth="1"/>
    <col min="5399" max="5399" width="15.625" style="19" customWidth="1"/>
    <col min="5400" max="5411" width="9.625" style="19" customWidth="1"/>
    <col min="5412" max="5641" width="9" style="19"/>
    <col min="5642" max="5642" width="2.625" style="19" customWidth="1"/>
    <col min="5643" max="5646" width="9.625" style="19" customWidth="1"/>
    <col min="5647" max="5647" width="49.25" style="19" customWidth="1"/>
    <col min="5648" max="5649" width="6" style="19" customWidth="1"/>
    <col min="5650" max="5650" width="10.75" style="19" customWidth="1"/>
    <col min="5651" max="5651" width="44.875" style="19" customWidth="1"/>
    <col min="5652" max="5653" width="5.25" style="19" customWidth="1"/>
    <col min="5654" max="5654" width="9.75" style="19" customWidth="1"/>
    <col min="5655" max="5655" width="15.625" style="19" customWidth="1"/>
    <col min="5656" max="5667" width="9.625" style="19" customWidth="1"/>
    <col min="5668" max="5897" width="9" style="19"/>
    <col min="5898" max="5898" width="2.625" style="19" customWidth="1"/>
    <col min="5899" max="5902" width="9.625" style="19" customWidth="1"/>
    <col min="5903" max="5903" width="49.25" style="19" customWidth="1"/>
    <col min="5904" max="5905" width="6" style="19" customWidth="1"/>
    <col min="5906" max="5906" width="10.75" style="19" customWidth="1"/>
    <col min="5907" max="5907" width="44.875" style="19" customWidth="1"/>
    <col min="5908" max="5909" width="5.25" style="19" customWidth="1"/>
    <col min="5910" max="5910" width="9.75" style="19" customWidth="1"/>
    <col min="5911" max="5911" width="15.625" style="19" customWidth="1"/>
    <col min="5912" max="5923" width="9.625" style="19" customWidth="1"/>
    <col min="5924" max="6153" width="9" style="19"/>
    <col min="6154" max="6154" width="2.625" style="19" customWidth="1"/>
    <col min="6155" max="6158" width="9.625" style="19" customWidth="1"/>
    <col min="6159" max="6159" width="49.25" style="19" customWidth="1"/>
    <col min="6160" max="6161" width="6" style="19" customWidth="1"/>
    <col min="6162" max="6162" width="10.75" style="19" customWidth="1"/>
    <col min="6163" max="6163" width="44.875" style="19" customWidth="1"/>
    <col min="6164" max="6165" width="5.25" style="19" customWidth="1"/>
    <col min="6166" max="6166" width="9.75" style="19" customWidth="1"/>
    <col min="6167" max="6167" width="15.625" style="19" customWidth="1"/>
    <col min="6168" max="6179" width="9.625" style="19" customWidth="1"/>
    <col min="6180" max="6409" width="9" style="19"/>
    <col min="6410" max="6410" width="2.625" style="19" customWidth="1"/>
    <col min="6411" max="6414" width="9.625" style="19" customWidth="1"/>
    <col min="6415" max="6415" width="49.25" style="19" customWidth="1"/>
    <col min="6416" max="6417" width="6" style="19" customWidth="1"/>
    <col min="6418" max="6418" width="10.75" style="19" customWidth="1"/>
    <col min="6419" max="6419" width="44.875" style="19" customWidth="1"/>
    <col min="6420" max="6421" width="5.25" style="19" customWidth="1"/>
    <col min="6422" max="6422" width="9.75" style="19" customWidth="1"/>
    <col min="6423" max="6423" width="15.625" style="19" customWidth="1"/>
    <col min="6424" max="6435" width="9.625" style="19" customWidth="1"/>
    <col min="6436" max="6665" width="9" style="19"/>
    <col min="6666" max="6666" width="2.625" style="19" customWidth="1"/>
    <col min="6667" max="6670" width="9.625" style="19" customWidth="1"/>
    <col min="6671" max="6671" width="49.25" style="19" customWidth="1"/>
    <col min="6672" max="6673" width="6" style="19" customWidth="1"/>
    <col min="6674" max="6674" width="10.75" style="19" customWidth="1"/>
    <col min="6675" max="6675" width="44.875" style="19" customWidth="1"/>
    <col min="6676" max="6677" width="5.25" style="19" customWidth="1"/>
    <col min="6678" max="6678" width="9.75" style="19" customWidth="1"/>
    <col min="6679" max="6679" width="15.625" style="19" customWidth="1"/>
    <col min="6680" max="6691" width="9.625" style="19" customWidth="1"/>
    <col min="6692" max="6921" width="9" style="19"/>
    <col min="6922" max="6922" width="2.625" style="19" customWidth="1"/>
    <col min="6923" max="6926" width="9.625" style="19" customWidth="1"/>
    <col min="6927" max="6927" width="49.25" style="19" customWidth="1"/>
    <col min="6928" max="6929" width="6" style="19" customWidth="1"/>
    <col min="6930" max="6930" width="10.75" style="19" customWidth="1"/>
    <col min="6931" max="6931" width="44.875" style="19" customWidth="1"/>
    <col min="6932" max="6933" width="5.25" style="19" customWidth="1"/>
    <col min="6934" max="6934" width="9.75" style="19" customWidth="1"/>
    <col min="6935" max="6935" width="15.625" style="19" customWidth="1"/>
    <col min="6936" max="6947" width="9.625" style="19" customWidth="1"/>
    <col min="6948" max="7177" width="9" style="19"/>
    <col min="7178" max="7178" width="2.625" style="19" customWidth="1"/>
    <col min="7179" max="7182" width="9.625" style="19" customWidth="1"/>
    <col min="7183" max="7183" width="49.25" style="19" customWidth="1"/>
    <col min="7184" max="7185" width="6" style="19" customWidth="1"/>
    <col min="7186" max="7186" width="10.75" style="19" customWidth="1"/>
    <col min="7187" max="7187" width="44.875" style="19" customWidth="1"/>
    <col min="7188" max="7189" width="5.25" style="19" customWidth="1"/>
    <col min="7190" max="7190" width="9.75" style="19" customWidth="1"/>
    <col min="7191" max="7191" width="15.625" style="19" customWidth="1"/>
    <col min="7192" max="7203" width="9.625" style="19" customWidth="1"/>
    <col min="7204" max="7433" width="9" style="19"/>
    <col min="7434" max="7434" width="2.625" style="19" customWidth="1"/>
    <col min="7435" max="7438" width="9.625" style="19" customWidth="1"/>
    <col min="7439" max="7439" width="49.25" style="19" customWidth="1"/>
    <col min="7440" max="7441" width="6" style="19" customWidth="1"/>
    <col min="7442" max="7442" width="10.75" style="19" customWidth="1"/>
    <col min="7443" max="7443" width="44.875" style="19" customWidth="1"/>
    <col min="7444" max="7445" width="5.25" style="19" customWidth="1"/>
    <col min="7446" max="7446" width="9.75" style="19" customWidth="1"/>
    <col min="7447" max="7447" width="15.625" style="19" customWidth="1"/>
    <col min="7448" max="7459" width="9.625" style="19" customWidth="1"/>
    <col min="7460" max="7689" width="9" style="19"/>
    <col min="7690" max="7690" width="2.625" style="19" customWidth="1"/>
    <col min="7691" max="7694" width="9.625" style="19" customWidth="1"/>
    <col min="7695" max="7695" width="49.25" style="19" customWidth="1"/>
    <col min="7696" max="7697" width="6" style="19" customWidth="1"/>
    <col min="7698" max="7698" width="10.75" style="19" customWidth="1"/>
    <col min="7699" max="7699" width="44.875" style="19" customWidth="1"/>
    <col min="7700" max="7701" width="5.25" style="19" customWidth="1"/>
    <col min="7702" max="7702" width="9.75" style="19" customWidth="1"/>
    <col min="7703" max="7703" width="15.625" style="19" customWidth="1"/>
    <col min="7704" max="7715" width="9.625" style="19" customWidth="1"/>
    <col min="7716" max="7945" width="9" style="19"/>
    <col min="7946" max="7946" width="2.625" style="19" customWidth="1"/>
    <col min="7947" max="7950" width="9.625" style="19" customWidth="1"/>
    <col min="7951" max="7951" width="49.25" style="19" customWidth="1"/>
    <col min="7952" max="7953" width="6" style="19" customWidth="1"/>
    <col min="7954" max="7954" width="10.75" style="19" customWidth="1"/>
    <col min="7955" max="7955" width="44.875" style="19" customWidth="1"/>
    <col min="7956" max="7957" width="5.25" style="19" customWidth="1"/>
    <col min="7958" max="7958" width="9.75" style="19" customWidth="1"/>
    <col min="7959" max="7959" width="15.625" style="19" customWidth="1"/>
    <col min="7960" max="7971" width="9.625" style="19" customWidth="1"/>
    <col min="7972" max="8201" width="9" style="19"/>
    <col min="8202" max="8202" width="2.625" style="19" customWidth="1"/>
    <col min="8203" max="8206" width="9.625" style="19" customWidth="1"/>
    <col min="8207" max="8207" width="49.25" style="19" customWidth="1"/>
    <col min="8208" max="8209" width="6" style="19" customWidth="1"/>
    <col min="8210" max="8210" width="10.75" style="19" customWidth="1"/>
    <col min="8211" max="8211" width="44.875" style="19" customWidth="1"/>
    <col min="8212" max="8213" width="5.25" style="19" customWidth="1"/>
    <col min="8214" max="8214" width="9.75" style="19" customWidth="1"/>
    <col min="8215" max="8215" width="15.625" style="19" customWidth="1"/>
    <col min="8216" max="8227" width="9.625" style="19" customWidth="1"/>
    <col min="8228" max="8457" width="9" style="19"/>
    <col min="8458" max="8458" width="2.625" style="19" customWidth="1"/>
    <col min="8459" max="8462" width="9.625" style="19" customWidth="1"/>
    <col min="8463" max="8463" width="49.25" style="19" customWidth="1"/>
    <col min="8464" max="8465" width="6" style="19" customWidth="1"/>
    <col min="8466" max="8466" width="10.75" style="19" customWidth="1"/>
    <col min="8467" max="8467" width="44.875" style="19" customWidth="1"/>
    <col min="8468" max="8469" width="5.25" style="19" customWidth="1"/>
    <col min="8470" max="8470" width="9.75" style="19" customWidth="1"/>
    <col min="8471" max="8471" width="15.625" style="19" customWidth="1"/>
    <col min="8472" max="8483" width="9.625" style="19" customWidth="1"/>
    <col min="8484" max="8713" width="9" style="19"/>
    <col min="8714" max="8714" width="2.625" style="19" customWidth="1"/>
    <col min="8715" max="8718" width="9.625" style="19" customWidth="1"/>
    <col min="8719" max="8719" width="49.25" style="19" customWidth="1"/>
    <col min="8720" max="8721" width="6" style="19" customWidth="1"/>
    <col min="8722" max="8722" width="10.75" style="19" customWidth="1"/>
    <col min="8723" max="8723" width="44.875" style="19" customWidth="1"/>
    <col min="8724" max="8725" width="5.25" style="19" customWidth="1"/>
    <col min="8726" max="8726" width="9.75" style="19" customWidth="1"/>
    <col min="8727" max="8727" width="15.625" style="19" customWidth="1"/>
    <col min="8728" max="8739" width="9.625" style="19" customWidth="1"/>
    <col min="8740" max="8969" width="9" style="19"/>
    <col min="8970" max="8970" width="2.625" style="19" customWidth="1"/>
    <col min="8971" max="8974" width="9.625" style="19" customWidth="1"/>
    <col min="8975" max="8975" width="49.25" style="19" customWidth="1"/>
    <col min="8976" max="8977" width="6" style="19" customWidth="1"/>
    <col min="8978" max="8978" width="10.75" style="19" customWidth="1"/>
    <col min="8979" max="8979" width="44.875" style="19" customWidth="1"/>
    <col min="8980" max="8981" width="5.25" style="19" customWidth="1"/>
    <col min="8982" max="8982" width="9.75" style="19" customWidth="1"/>
    <col min="8983" max="8983" width="15.625" style="19" customWidth="1"/>
    <col min="8984" max="8995" width="9.625" style="19" customWidth="1"/>
    <col min="8996" max="9225" width="9" style="19"/>
    <col min="9226" max="9226" width="2.625" style="19" customWidth="1"/>
    <col min="9227" max="9230" width="9.625" style="19" customWidth="1"/>
    <col min="9231" max="9231" width="49.25" style="19" customWidth="1"/>
    <col min="9232" max="9233" width="6" style="19" customWidth="1"/>
    <col min="9234" max="9234" width="10.75" style="19" customWidth="1"/>
    <col min="9235" max="9235" width="44.875" style="19" customWidth="1"/>
    <col min="9236" max="9237" width="5.25" style="19" customWidth="1"/>
    <col min="9238" max="9238" width="9.75" style="19" customWidth="1"/>
    <col min="9239" max="9239" width="15.625" style="19" customWidth="1"/>
    <col min="9240" max="9251" width="9.625" style="19" customWidth="1"/>
    <col min="9252" max="9481" width="9" style="19"/>
    <col min="9482" max="9482" width="2.625" style="19" customWidth="1"/>
    <col min="9483" max="9486" width="9.625" style="19" customWidth="1"/>
    <col min="9487" max="9487" width="49.25" style="19" customWidth="1"/>
    <col min="9488" max="9489" width="6" style="19" customWidth="1"/>
    <col min="9490" max="9490" width="10.75" style="19" customWidth="1"/>
    <col min="9491" max="9491" width="44.875" style="19" customWidth="1"/>
    <col min="9492" max="9493" width="5.25" style="19" customWidth="1"/>
    <col min="9494" max="9494" width="9.75" style="19" customWidth="1"/>
    <col min="9495" max="9495" width="15.625" style="19" customWidth="1"/>
    <col min="9496" max="9507" width="9.625" style="19" customWidth="1"/>
    <col min="9508" max="9737" width="9" style="19"/>
    <col min="9738" max="9738" width="2.625" style="19" customWidth="1"/>
    <col min="9739" max="9742" width="9.625" style="19" customWidth="1"/>
    <col min="9743" max="9743" width="49.25" style="19" customWidth="1"/>
    <col min="9744" max="9745" width="6" style="19" customWidth="1"/>
    <col min="9746" max="9746" width="10.75" style="19" customWidth="1"/>
    <col min="9747" max="9747" width="44.875" style="19" customWidth="1"/>
    <col min="9748" max="9749" width="5.25" style="19" customWidth="1"/>
    <col min="9750" max="9750" width="9.75" style="19" customWidth="1"/>
    <col min="9751" max="9751" width="15.625" style="19" customWidth="1"/>
    <col min="9752" max="9763" width="9.625" style="19" customWidth="1"/>
    <col min="9764" max="9993" width="9" style="19"/>
    <col min="9994" max="9994" width="2.625" style="19" customWidth="1"/>
    <col min="9995" max="9998" width="9.625" style="19" customWidth="1"/>
    <col min="9999" max="9999" width="49.25" style="19" customWidth="1"/>
    <col min="10000" max="10001" width="6" style="19" customWidth="1"/>
    <col min="10002" max="10002" width="10.75" style="19" customWidth="1"/>
    <col min="10003" max="10003" width="44.875" style="19" customWidth="1"/>
    <col min="10004" max="10005" width="5.25" style="19" customWidth="1"/>
    <col min="10006" max="10006" width="9.75" style="19" customWidth="1"/>
    <col min="10007" max="10007" width="15.625" style="19" customWidth="1"/>
    <col min="10008" max="10019" width="9.625" style="19" customWidth="1"/>
    <col min="10020" max="10249" width="9" style="19"/>
    <col min="10250" max="10250" width="2.625" style="19" customWidth="1"/>
    <col min="10251" max="10254" width="9.625" style="19" customWidth="1"/>
    <col min="10255" max="10255" width="49.25" style="19" customWidth="1"/>
    <col min="10256" max="10257" width="6" style="19" customWidth="1"/>
    <col min="10258" max="10258" width="10.75" style="19" customWidth="1"/>
    <col min="10259" max="10259" width="44.875" style="19" customWidth="1"/>
    <col min="10260" max="10261" width="5.25" style="19" customWidth="1"/>
    <col min="10262" max="10262" width="9.75" style="19" customWidth="1"/>
    <col min="10263" max="10263" width="15.625" style="19" customWidth="1"/>
    <col min="10264" max="10275" width="9.625" style="19" customWidth="1"/>
    <col min="10276" max="10505" width="9" style="19"/>
    <col min="10506" max="10506" width="2.625" style="19" customWidth="1"/>
    <col min="10507" max="10510" width="9.625" style="19" customWidth="1"/>
    <col min="10511" max="10511" width="49.25" style="19" customWidth="1"/>
    <col min="10512" max="10513" width="6" style="19" customWidth="1"/>
    <col min="10514" max="10514" width="10.75" style="19" customWidth="1"/>
    <col min="10515" max="10515" width="44.875" style="19" customWidth="1"/>
    <col min="10516" max="10517" width="5.25" style="19" customWidth="1"/>
    <col min="10518" max="10518" width="9.75" style="19" customWidth="1"/>
    <col min="10519" max="10519" width="15.625" style="19" customWidth="1"/>
    <col min="10520" max="10531" width="9.625" style="19" customWidth="1"/>
    <col min="10532" max="10761" width="9" style="19"/>
    <col min="10762" max="10762" width="2.625" style="19" customWidth="1"/>
    <col min="10763" max="10766" width="9.625" style="19" customWidth="1"/>
    <col min="10767" max="10767" width="49.25" style="19" customWidth="1"/>
    <col min="10768" max="10769" width="6" style="19" customWidth="1"/>
    <col min="10770" max="10770" width="10.75" style="19" customWidth="1"/>
    <col min="10771" max="10771" width="44.875" style="19" customWidth="1"/>
    <col min="10772" max="10773" width="5.25" style="19" customWidth="1"/>
    <col min="10774" max="10774" width="9.75" style="19" customWidth="1"/>
    <col min="10775" max="10775" width="15.625" style="19" customWidth="1"/>
    <col min="10776" max="10787" width="9.625" style="19" customWidth="1"/>
    <col min="10788" max="11017" width="9" style="19"/>
    <col min="11018" max="11018" width="2.625" style="19" customWidth="1"/>
    <col min="11019" max="11022" width="9.625" style="19" customWidth="1"/>
    <col min="11023" max="11023" width="49.25" style="19" customWidth="1"/>
    <col min="11024" max="11025" width="6" style="19" customWidth="1"/>
    <col min="11026" max="11026" width="10.75" style="19" customWidth="1"/>
    <col min="11027" max="11027" width="44.875" style="19" customWidth="1"/>
    <col min="11028" max="11029" width="5.25" style="19" customWidth="1"/>
    <col min="11030" max="11030" width="9.75" style="19" customWidth="1"/>
    <col min="11031" max="11031" width="15.625" style="19" customWidth="1"/>
    <col min="11032" max="11043" width="9.625" style="19" customWidth="1"/>
    <col min="11044" max="11273" width="9" style="19"/>
    <col min="11274" max="11274" width="2.625" style="19" customWidth="1"/>
    <col min="11275" max="11278" width="9.625" style="19" customWidth="1"/>
    <col min="11279" max="11279" width="49.25" style="19" customWidth="1"/>
    <col min="11280" max="11281" width="6" style="19" customWidth="1"/>
    <col min="11282" max="11282" width="10.75" style="19" customWidth="1"/>
    <col min="11283" max="11283" width="44.875" style="19" customWidth="1"/>
    <col min="11284" max="11285" width="5.25" style="19" customWidth="1"/>
    <col min="11286" max="11286" width="9.75" style="19" customWidth="1"/>
    <col min="11287" max="11287" width="15.625" style="19" customWidth="1"/>
    <col min="11288" max="11299" width="9.625" style="19" customWidth="1"/>
    <col min="11300" max="11529" width="9" style="19"/>
    <col min="11530" max="11530" width="2.625" style="19" customWidth="1"/>
    <col min="11531" max="11534" width="9.625" style="19" customWidth="1"/>
    <col min="11535" max="11535" width="49.25" style="19" customWidth="1"/>
    <col min="11536" max="11537" width="6" style="19" customWidth="1"/>
    <col min="11538" max="11538" width="10.75" style="19" customWidth="1"/>
    <col min="11539" max="11539" width="44.875" style="19" customWidth="1"/>
    <col min="11540" max="11541" width="5.25" style="19" customWidth="1"/>
    <col min="11542" max="11542" width="9.75" style="19" customWidth="1"/>
    <col min="11543" max="11543" width="15.625" style="19" customWidth="1"/>
    <col min="11544" max="11555" width="9.625" style="19" customWidth="1"/>
    <col min="11556" max="11785" width="9" style="19"/>
    <col min="11786" max="11786" width="2.625" style="19" customWidth="1"/>
    <col min="11787" max="11790" width="9.625" style="19" customWidth="1"/>
    <col min="11791" max="11791" width="49.25" style="19" customWidth="1"/>
    <col min="11792" max="11793" width="6" style="19" customWidth="1"/>
    <col min="11794" max="11794" width="10.75" style="19" customWidth="1"/>
    <col min="11795" max="11795" width="44.875" style="19" customWidth="1"/>
    <col min="11796" max="11797" width="5.25" style="19" customWidth="1"/>
    <col min="11798" max="11798" width="9.75" style="19" customWidth="1"/>
    <col min="11799" max="11799" width="15.625" style="19" customWidth="1"/>
    <col min="11800" max="11811" width="9.625" style="19" customWidth="1"/>
    <col min="11812" max="12041" width="9" style="19"/>
    <col min="12042" max="12042" width="2.625" style="19" customWidth="1"/>
    <col min="12043" max="12046" width="9.625" style="19" customWidth="1"/>
    <col min="12047" max="12047" width="49.25" style="19" customWidth="1"/>
    <col min="12048" max="12049" width="6" style="19" customWidth="1"/>
    <col min="12050" max="12050" width="10.75" style="19" customWidth="1"/>
    <col min="12051" max="12051" width="44.875" style="19" customWidth="1"/>
    <col min="12052" max="12053" width="5.25" style="19" customWidth="1"/>
    <col min="12054" max="12054" width="9.75" style="19" customWidth="1"/>
    <col min="12055" max="12055" width="15.625" style="19" customWidth="1"/>
    <col min="12056" max="12067" width="9.625" style="19" customWidth="1"/>
    <col min="12068" max="12297" width="9" style="19"/>
    <col min="12298" max="12298" width="2.625" style="19" customWidth="1"/>
    <col min="12299" max="12302" width="9.625" style="19" customWidth="1"/>
    <col min="12303" max="12303" width="49.25" style="19" customWidth="1"/>
    <col min="12304" max="12305" width="6" style="19" customWidth="1"/>
    <col min="12306" max="12306" width="10.75" style="19" customWidth="1"/>
    <col min="12307" max="12307" width="44.875" style="19" customWidth="1"/>
    <col min="12308" max="12309" width="5.25" style="19" customWidth="1"/>
    <col min="12310" max="12310" width="9.75" style="19" customWidth="1"/>
    <col min="12311" max="12311" width="15.625" style="19" customWidth="1"/>
    <col min="12312" max="12323" width="9.625" style="19" customWidth="1"/>
    <col min="12324" max="12553" width="9" style="19"/>
    <col min="12554" max="12554" width="2.625" style="19" customWidth="1"/>
    <col min="12555" max="12558" width="9.625" style="19" customWidth="1"/>
    <col min="12559" max="12559" width="49.25" style="19" customWidth="1"/>
    <col min="12560" max="12561" width="6" style="19" customWidth="1"/>
    <col min="12562" max="12562" width="10.75" style="19" customWidth="1"/>
    <col min="12563" max="12563" width="44.875" style="19" customWidth="1"/>
    <col min="12564" max="12565" width="5.25" style="19" customWidth="1"/>
    <col min="12566" max="12566" width="9.75" style="19" customWidth="1"/>
    <col min="12567" max="12567" width="15.625" style="19" customWidth="1"/>
    <col min="12568" max="12579" width="9.625" style="19" customWidth="1"/>
    <col min="12580" max="12809" width="9" style="19"/>
    <col min="12810" max="12810" width="2.625" style="19" customWidth="1"/>
    <col min="12811" max="12814" width="9.625" style="19" customWidth="1"/>
    <col min="12815" max="12815" width="49.25" style="19" customWidth="1"/>
    <col min="12816" max="12817" width="6" style="19" customWidth="1"/>
    <col min="12818" max="12818" width="10.75" style="19" customWidth="1"/>
    <col min="12819" max="12819" width="44.875" style="19" customWidth="1"/>
    <col min="12820" max="12821" width="5.25" style="19" customWidth="1"/>
    <col min="12822" max="12822" width="9.75" style="19" customWidth="1"/>
    <col min="12823" max="12823" width="15.625" style="19" customWidth="1"/>
    <col min="12824" max="12835" width="9.625" style="19" customWidth="1"/>
    <col min="12836" max="13065" width="9" style="19"/>
    <col min="13066" max="13066" width="2.625" style="19" customWidth="1"/>
    <col min="13067" max="13070" width="9.625" style="19" customWidth="1"/>
    <col min="13071" max="13071" width="49.25" style="19" customWidth="1"/>
    <col min="13072" max="13073" width="6" style="19" customWidth="1"/>
    <col min="13074" max="13074" width="10.75" style="19" customWidth="1"/>
    <col min="13075" max="13075" width="44.875" style="19" customWidth="1"/>
    <col min="13076" max="13077" width="5.25" style="19" customWidth="1"/>
    <col min="13078" max="13078" width="9.75" style="19" customWidth="1"/>
    <col min="13079" max="13079" width="15.625" style="19" customWidth="1"/>
    <col min="13080" max="13091" width="9.625" style="19" customWidth="1"/>
    <col min="13092" max="13321" width="9" style="19"/>
    <col min="13322" max="13322" width="2.625" style="19" customWidth="1"/>
    <col min="13323" max="13326" width="9.625" style="19" customWidth="1"/>
    <col min="13327" max="13327" width="49.25" style="19" customWidth="1"/>
    <col min="13328" max="13329" width="6" style="19" customWidth="1"/>
    <col min="13330" max="13330" width="10.75" style="19" customWidth="1"/>
    <col min="13331" max="13331" width="44.875" style="19" customWidth="1"/>
    <col min="13332" max="13333" width="5.25" style="19" customWidth="1"/>
    <col min="13334" max="13334" width="9.75" style="19" customWidth="1"/>
    <col min="13335" max="13335" width="15.625" style="19" customWidth="1"/>
    <col min="13336" max="13347" width="9.625" style="19" customWidth="1"/>
    <col min="13348" max="13577" width="9" style="19"/>
    <col min="13578" max="13578" width="2.625" style="19" customWidth="1"/>
    <col min="13579" max="13582" width="9.625" style="19" customWidth="1"/>
    <col min="13583" max="13583" width="49.25" style="19" customWidth="1"/>
    <col min="13584" max="13585" width="6" style="19" customWidth="1"/>
    <col min="13586" max="13586" width="10.75" style="19" customWidth="1"/>
    <col min="13587" max="13587" width="44.875" style="19" customWidth="1"/>
    <col min="13588" max="13589" width="5.25" style="19" customWidth="1"/>
    <col min="13590" max="13590" width="9.75" style="19" customWidth="1"/>
    <col min="13591" max="13591" width="15.625" style="19" customWidth="1"/>
    <col min="13592" max="13603" width="9.625" style="19" customWidth="1"/>
    <col min="13604" max="13833" width="9" style="19"/>
    <col min="13834" max="13834" width="2.625" style="19" customWidth="1"/>
    <col min="13835" max="13838" width="9.625" style="19" customWidth="1"/>
    <col min="13839" max="13839" width="49.25" style="19" customWidth="1"/>
    <col min="13840" max="13841" width="6" style="19" customWidth="1"/>
    <col min="13842" max="13842" width="10.75" style="19" customWidth="1"/>
    <col min="13843" max="13843" width="44.875" style="19" customWidth="1"/>
    <col min="13844" max="13845" width="5.25" style="19" customWidth="1"/>
    <col min="13846" max="13846" width="9.75" style="19" customWidth="1"/>
    <col min="13847" max="13847" width="15.625" style="19" customWidth="1"/>
    <col min="13848" max="13859" width="9.625" style="19" customWidth="1"/>
    <col min="13860" max="14089" width="9" style="19"/>
    <col min="14090" max="14090" width="2.625" style="19" customWidth="1"/>
    <col min="14091" max="14094" width="9.625" style="19" customWidth="1"/>
    <col min="14095" max="14095" width="49.25" style="19" customWidth="1"/>
    <col min="14096" max="14097" width="6" style="19" customWidth="1"/>
    <col min="14098" max="14098" width="10.75" style="19" customWidth="1"/>
    <col min="14099" max="14099" width="44.875" style="19" customWidth="1"/>
    <col min="14100" max="14101" width="5.25" style="19" customWidth="1"/>
    <col min="14102" max="14102" width="9.75" style="19" customWidth="1"/>
    <col min="14103" max="14103" width="15.625" style="19" customWidth="1"/>
    <col min="14104" max="14115" width="9.625" style="19" customWidth="1"/>
    <col min="14116" max="14345" width="9" style="19"/>
    <col min="14346" max="14346" width="2.625" style="19" customWidth="1"/>
    <col min="14347" max="14350" width="9.625" style="19" customWidth="1"/>
    <col min="14351" max="14351" width="49.25" style="19" customWidth="1"/>
    <col min="14352" max="14353" width="6" style="19" customWidth="1"/>
    <col min="14354" max="14354" width="10.75" style="19" customWidth="1"/>
    <col min="14355" max="14355" width="44.875" style="19" customWidth="1"/>
    <col min="14356" max="14357" width="5.25" style="19" customWidth="1"/>
    <col min="14358" max="14358" width="9.75" style="19" customWidth="1"/>
    <col min="14359" max="14359" width="15.625" style="19" customWidth="1"/>
    <col min="14360" max="14371" width="9.625" style="19" customWidth="1"/>
    <col min="14372" max="14601" width="9" style="19"/>
    <col min="14602" max="14602" width="2.625" style="19" customWidth="1"/>
    <col min="14603" max="14606" width="9.625" style="19" customWidth="1"/>
    <col min="14607" max="14607" width="49.25" style="19" customWidth="1"/>
    <col min="14608" max="14609" width="6" style="19" customWidth="1"/>
    <col min="14610" max="14610" width="10.75" style="19" customWidth="1"/>
    <col min="14611" max="14611" width="44.875" style="19" customWidth="1"/>
    <col min="14612" max="14613" width="5.25" style="19" customWidth="1"/>
    <col min="14614" max="14614" width="9.75" style="19" customWidth="1"/>
    <col min="14615" max="14615" width="15.625" style="19" customWidth="1"/>
    <col min="14616" max="14627" width="9.625" style="19" customWidth="1"/>
    <col min="14628" max="14857" width="9" style="19"/>
    <col min="14858" max="14858" width="2.625" style="19" customWidth="1"/>
    <col min="14859" max="14862" width="9.625" style="19" customWidth="1"/>
    <col min="14863" max="14863" width="49.25" style="19" customWidth="1"/>
    <col min="14864" max="14865" width="6" style="19" customWidth="1"/>
    <col min="14866" max="14866" width="10.75" style="19" customWidth="1"/>
    <col min="14867" max="14867" width="44.875" style="19" customWidth="1"/>
    <col min="14868" max="14869" width="5.25" style="19" customWidth="1"/>
    <col min="14870" max="14870" width="9.75" style="19" customWidth="1"/>
    <col min="14871" max="14871" width="15.625" style="19" customWidth="1"/>
    <col min="14872" max="14883" width="9.625" style="19" customWidth="1"/>
    <col min="14884" max="15113" width="9" style="19"/>
    <col min="15114" max="15114" width="2.625" style="19" customWidth="1"/>
    <col min="15115" max="15118" width="9.625" style="19" customWidth="1"/>
    <col min="15119" max="15119" width="49.25" style="19" customWidth="1"/>
    <col min="15120" max="15121" width="6" style="19" customWidth="1"/>
    <col min="15122" max="15122" width="10.75" style="19" customWidth="1"/>
    <col min="15123" max="15123" width="44.875" style="19" customWidth="1"/>
    <col min="15124" max="15125" width="5.25" style="19" customWidth="1"/>
    <col min="15126" max="15126" width="9.75" style="19" customWidth="1"/>
    <col min="15127" max="15127" width="15.625" style="19" customWidth="1"/>
    <col min="15128" max="15139" width="9.625" style="19" customWidth="1"/>
    <col min="15140" max="15369" width="9" style="19"/>
    <col min="15370" max="15370" width="2.625" style="19" customWidth="1"/>
    <col min="15371" max="15374" width="9.625" style="19" customWidth="1"/>
    <col min="15375" max="15375" width="49.25" style="19" customWidth="1"/>
    <col min="15376" max="15377" width="6" style="19" customWidth="1"/>
    <col min="15378" max="15378" width="10.75" style="19" customWidth="1"/>
    <col min="15379" max="15379" width="44.875" style="19" customWidth="1"/>
    <col min="15380" max="15381" width="5.25" style="19" customWidth="1"/>
    <col min="15382" max="15382" width="9.75" style="19" customWidth="1"/>
    <col min="15383" max="15383" width="15.625" style="19" customWidth="1"/>
    <col min="15384" max="15395" width="9.625" style="19" customWidth="1"/>
    <col min="15396" max="15625" width="9" style="19"/>
    <col min="15626" max="15626" width="2.625" style="19" customWidth="1"/>
    <col min="15627" max="15630" width="9.625" style="19" customWidth="1"/>
    <col min="15631" max="15631" width="49.25" style="19" customWidth="1"/>
    <col min="15632" max="15633" width="6" style="19" customWidth="1"/>
    <col min="15634" max="15634" width="10.75" style="19" customWidth="1"/>
    <col min="15635" max="15635" width="44.875" style="19" customWidth="1"/>
    <col min="15636" max="15637" width="5.25" style="19" customWidth="1"/>
    <col min="15638" max="15638" width="9.75" style="19" customWidth="1"/>
    <col min="15639" max="15639" width="15.625" style="19" customWidth="1"/>
    <col min="15640" max="15651" width="9.625" style="19" customWidth="1"/>
    <col min="15652" max="15881" width="9" style="19"/>
    <col min="15882" max="15882" width="2.625" style="19" customWidth="1"/>
    <col min="15883" max="15886" width="9.625" style="19" customWidth="1"/>
    <col min="15887" max="15887" width="49.25" style="19" customWidth="1"/>
    <col min="15888" max="15889" width="6" style="19" customWidth="1"/>
    <col min="15890" max="15890" width="10.75" style="19" customWidth="1"/>
    <col min="15891" max="15891" width="44.875" style="19" customWidth="1"/>
    <col min="15892" max="15893" width="5.25" style="19" customWidth="1"/>
    <col min="15894" max="15894" width="9.75" style="19" customWidth="1"/>
    <col min="15895" max="15895" width="15.625" style="19" customWidth="1"/>
    <col min="15896" max="15907" width="9.625" style="19" customWidth="1"/>
    <col min="15908" max="16137" width="9" style="19"/>
    <col min="16138" max="16138" width="2.625" style="19" customWidth="1"/>
    <col min="16139" max="16142" width="9.625" style="19" customWidth="1"/>
    <col min="16143" max="16143" width="49.25" style="19" customWidth="1"/>
    <col min="16144" max="16145" width="6" style="19" customWidth="1"/>
    <col min="16146" max="16146" width="10.75" style="19" customWidth="1"/>
    <col min="16147" max="16147" width="44.875" style="19" customWidth="1"/>
    <col min="16148" max="16149" width="5.25" style="19" customWidth="1"/>
    <col min="16150" max="16150" width="9.75" style="19" customWidth="1"/>
    <col min="16151" max="16151" width="15.625" style="19" customWidth="1"/>
    <col min="16152" max="16163" width="9.625" style="19" customWidth="1"/>
    <col min="16164" max="16384" width="9" style="19"/>
  </cols>
  <sheetData>
    <row r="1" spans="1:24" ht="35.1" customHeight="1">
      <c r="R1" s="171" t="s">
        <v>301</v>
      </c>
    </row>
    <row r="2" spans="1:24" ht="69.95" customHeight="1">
      <c r="A2" s="849" t="s">
        <v>88</v>
      </c>
      <c r="B2" s="849"/>
      <c r="C2" s="849"/>
      <c r="D2" s="849"/>
      <c r="E2" s="849"/>
      <c r="F2" s="849"/>
      <c r="G2" s="849"/>
      <c r="H2" s="849"/>
      <c r="I2" s="849"/>
      <c r="J2" s="849"/>
      <c r="K2" s="849"/>
      <c r="L2" s="849"/>
      <c r="M2" s="849"/>
      <c r="N2" s="849"/>
      <c r="O2" s="849"/>
      <c r="P2" s="849"/>
      <c r="Q2" s="849"/>
      <c r="R2" s="849"/>
      <c r="S2" s="28"/>
      <c r="T2" s="28"/>
      <c r="U2" s="28"/>
      <c r="V2" s="28"/>
      <c r="W2" s="28"/>
      <c r="X2" s="20"/>
    </row>
    <row r="3" spans="1:24" s="25" customFormat="1" ht="30" customHeight="1">
      <c r="A3" s="68"/>
      <c r="B3" s="69"/>
      <c r="C3" s="70"/>
      <c r="D3" s="70"/>
      <c r="E3" s="70"/>
      <c r="F3" s="70"/>
      <c r="G3" s="70"/>
      <c r="H3" s="70"/>
      <c r="I3" s="70"/>
      <c r="J3" s="70"/>
      <c r="K3" s="70"/>
      <c r="L3" s="70"/>
      <c r="M3" s="70"/>
      <c r="N3" s="70"/>
      <c r="O3" s="70"/>
      <c r="P3" s="70"/>
      <c r="Q3" s="70"/>
      <c r="R3" s="70"/>
      <c r="S3" s="21"/>
      <c r="T3" s="21"/>
      <c r="U3" s="21"/>
      <c r="V3" s="21"/>
      <c r="W3" s="26"/>
      <c r="X3" s="20"/>
    </row>
    <row r="4" spans="1:24" s="30" customFormat="1" ht="39.950000000000003" customHeight="1">
      <c r="A4" s="67"/>
      <c r="B4" s="861" t="s">
        <v>34</v>
      </c>
      <c r="C4" s="861"/>
      <c r="D4" s="861"/>
      <c r="E4" s="861"/>
      <c r="F4" s="861"/>
      <c r="G4" s="863">
        <f>'交付申請（入力フォーム）'!$D$7</f>
        <v>0</v>
      </c>
      <c r="H4" s="863"/>
      <c r="I4" s="863"/>
      <c r="J4" s="863"/>
      <c r="K4" s="863"/>
      <c r="L4" s="863"/>
      <c r="M4" s="126"/>
      <c r="N4" s="126"/>
      <c r="O4" s="126"/>
      <c r="P4" s="126"/>
      <c r="Q4" s="126"/>
      <c r="R4" s="32"/>
      <c r="S4" s="31"/>
      <c r="T4" s="31"/>
      <c r="U4" s="31"/>
      <c r="V4" s="31"/>
      <c r="W4" s="31"/>
    </row>
    <row r="5" spans="1:24" s="30" customFormat="1" ht="39.75" customHeight="1">
      <c r="A5" s="32"/>
      <c r="B5" s="274" t="s">
        <v>36</v>
      </c>
      <c r="C5" s="862">
        <f>'交付申請（入力フォーム）'!$D$35</f>
        <v>0</v>
      </c>
      <c r="D5" s="862"/>
      <c r="E5" s="862"/>
      <c r="F5" s="862"/>
      <c r="G5" s="274" t="s">
        <v>37</v>
      </c>
      <c r="H5" s="861"/>
      <c r="I5" s="861"/>
      <c r="J5" s="861"/>
      <c r="K5" s="861"/>
      <c r="L5" s="861"/>
      <c r="M5" s="861" t="s">
        <v>107</v>
      </c>
      <c r="N5" s="861"/>
      <c r="O5" s="861"/>
      <c r="P5" s="861">
        <f>'交付申請（入力フォーム）'!$I$35</f>
        <v>0</v>
      </c>
      <c r="Q5" s="861"/>
      <c r="R5" s="32"/>
      <c r="S5" s="33"/>
      <c r="T5" s="33"/>
      <c r="U5" s="33"/>
      <c r="V5" s="33"/>
      <c r="X5" s="34"/>
    </row>
    <row r="6" spans="1:24" s="25" customFormat="1" ht="24.75" customHeight="1">
      <c r="A6" s="68"/>
      <c r="B6" s="69"/>
      <c r="C6" s="70"/>
      <c r="D6" s="70"/>
      <c r="E6" s="70"/>
      <c r="F6" s="70"/>
      <c r="G6" s="70"/>
      <c r="H6" s="70"/>
      <c r="I6" s="70"/>
      <c r="J6" s="70"/>
      <c r="K6" s="70"/>
      <c r="L6" s="70"/>
      <c r="M6" s="70"/>
      <c r="N6" s="70"/>
      <c r="O6" s="70"/>
      <c r="P6" s="70"/>
      <c r="Q6" s="70"/>
      <c r="R6" s="70"/>
      <c r="S6" s="21"/>
      <c r="T6" s="21"/>
      <c r="U6" s="21"/>
      <c r="V6" s="21"/>
      <c r="W6" s="26"/>
      <c r="X6" s="20"/>
    </row>
    <row r="7" spans="1:24" s="25" customFormat="1" ht="35.1" customHeight="1">
      <c r="A7" s="68"/>
      <c r="B7" s="121" t="s">
        <v>35</v>
      </c>
      <c r="C7" s="122"/>
      <c r="D7" s="122"/>
      <c r="E7" s="122"/>
      <c r="F7" s="122"/>
      <c r="G7" s="122"/>
      <c r="H7" s="122"/>
      <c r="I7" s="122"/>
      <c r="J7" s="122"/>
      <c r="K7" s="111"/>
      <c r="L7" s="111"/>
      <c r="M7" s="111"/>
      <c r="N7" s="111"/>
      <c r="O7" s="70"/>
      <c r="P7" s="70"/>
      <c r="Q7" s="70"/>
      <c r="R7" s="70"/>
      <c r="S7" s="21"/>
      <c r="T7" s="21"/>
      <c r="U7" s="21"/>
      <c r="V7" s="21"/>
      <c r="W7" s="24"/>
      <c r="X7" s="20"/>
    </row>
    <row r="8" spans="1:24" s="25" customFormat="1" ht="35.1" customHeight="1">
      <c r="A8" s="68"/>
      <c r="B8" s="123" t="str">
        <f>'交付申請（入力フォーム）'!AC61</f>
        <v>□</v>
      </c>
      <c r="C8" s="121" t="s">
        <v>49</v>
      </c>
      <c r="D8" s="121"/>
      <c r="E8" s="122"/>
      <c r="F8" s="122"/>
      <c r="G8" s="122"/>
      <c r="H8" s="122"/>
      <c r="I8" s="122"/>
      <c r="J8" s="122"/>
      <c r="K8" s="111"/>
      <c r="L8" s="111"/>
      <c r="M8" s="111"/>
      <c r="N8" s="111"/>
      <c r="O8" s="70"/>
      <c r="P8" s="70"/>
      <c r="Q8" s="70"/>
      <c r="R8" s="70"/>
      <c r="S8" s="26"/>
      <c r="T8" s="21"/>
      <c r="U8" s="21"/>
      <c r="V8" s="21"/>
      <c r="W8" s="24"/>
      <c r="X8" s="20"/>
    </row>
    <row r="9" spans="1:24" s="25" customFormat="1" ht="35.1" customHeight="1">
      <c r="A9" s="71"/>
      <c r="B9" s="123" t="str">
        <f>'交付申請（入力フォーム）'!AC62</f>
        <v>■</v>
      </c>
      <c r="C9" s="124" t="s">
        <v>106</v>
      </c>
      <c r="D9" s="124"/>
      <c r="E9" s="116"/>
      <c r="F9" s="116"/>
      <c r="G9" s="116"/>
      <c r="H9" s="116"/>
      <c r="I9" s="116"/>
      <c r="J9" s="116"/>
      <c r="K9" s="112"/>
      <c r="L9" s="112"/>
      <c r="M9" s="112"/>
      <c r="N9" s="112"/>
      <c r="O9" s="69"/>
      <c r="P9" s="69"/>
      <c r="Q9" s="69"/>
      <c r="R9" s="69"/>
      <c r="S9" s="26"/>
      <c r="U9" s="26"/>
      <c r="V9" s="26"/>
      <c r="W9" s="26"/>
    </row>
    <row r="10" spans="1:24" ht="30" customHeight="1" thickBot="1">
      <c r="A10" s="72"/>
      <c r="B10" s="122"/>
      <c r="C10" s="122"/>
      <c r="D10" s="122"/>
      <c r="E10" s="122"/>
      <c r="F10" s="122"/>
      <c r="G10" s="122"/>
      <c r="H10" s="122"/>
      <c r="I10" s="122"/>
      <c r="J10" s="122"/>
      <c r="K10" s="111"/>
      <c r="L10" s="111"/>
      <c r="M10" s="111"/>
      <c r="N10" s="111"/>
      <c r="O10" s="73"/>
      <c r="P10" s="74"/>
      <c r="Q10" s="74"/>
      <c r="R10" s="123" t="s">
        <v>45</v>
      </c>
      <c r="S10" s="23"/>
      <c r="T10" s="23"/>
      <c r="U10" s="23"/>
      <c r="V10" s="23"/>
      <c r="W10" s="22"/>
    </row>
    <row r="11" spans="1:24" s="30" customFormat="1" ht="35.1" customHeight="1">
      <c r="A11" s="67"/>
      <c r="B11" s="850" t="s">
        <v>4</v>
      </c>
      <c r="C11" s="851"/>
      <c r="D11" s="851"/>
      <c r="E11" s="851"/>
      <c r="F11" s="851"/>
      <c r="G11" s="851"/>
      <c r="H11" s="272"/>
      <c r="I11" s="852" t="s">
        <v>38</v>
      </c>
      <c r="J11" s="853"/>
      <c r="K11" s="853"/>
      <c r="L11" s="853"/>
      <c r="M11" s="853"/>
      <c r="N11" s="853"/>
      <c r="O11" s="853"/>
      <c r="P11" s="853"/>
      <c r="Q11" s="854"/>
      <c r="R11" s="855"/>
      <c r="S11" s="31"/>
      <c r="T11" s="31"/>
      <c r="U11" s="31"/>
      <c r="V11" s="31"/>
      <c r="W11" s="34"/>
    </row>
    <row r="12" spans="1:24" s="30" customFormat="1" ht="35.1" customHeight="1">
      <c r="A12" s="67"/>
      <c r="B12" s="856" t="s">
        <v>33</v>
      </c>
      <c r="C12" s="819"/>
      <c r="D12" s="817" t="s">
        <v>50</v>
      </c>
      <c r="E12" s="818"/>
      <c r="F12" s="818"/>
      <c r="G12" s="818"/>
      <c r="H12" s="820"/>
      <c r="I12" s="859" t="s">
        <v>33</v>
      </c>
      <c r="J12" s="860"/>
      <c r="K12" s="817" t="s">
        <v>39</v>
      </c>
      <c r="L12" s="818"/>
      <c r="M12" s="818"/>
      <c r="N12" s="819"/>
      <c r="O12" s="817" t="s">
        <v>40</v>
      </c>
      <c r="P12" s="818"/>
      <c r="Q12" s="818"/>
      <c r="R12" s="820"/>
      <c r="S12" s="31"/>
      <c r="T12" s="31"/>
      <c r="U12" s="31"/>
      <c r="V12" s="31"/>
      <c r="W12" s="34"/>
    </row>
    <row r="13" spans="1:24" s="30" customFormat="1" ht="35.1" customHeight="1">
      <c r="A13" s="67"/>
      <c r="B13" s="857"/>
      <c r="C13" s="858"/>
      <c r="D13" s="129"/>
      <c r="E13" s="129"/>
      <c r="F13" s="129"/>
      <c r="G13" s="864" t="s">
        <v>41</v>
      </c>
      <c r="H13" s="865"/>
      <c r="I13" s="857"/>
      <c r="J13" s="858"/>
      <c r="K13" s="129"/>
      <c r="L13" s="129"/>
      <c r="M13" s="273"/>
      <c r="N13" s="131" t="s">
        <v>41</v>
      </c>
      <c r="O13" s="132"/>
      <c r="P13" s="129"/>
      <c r="Q13" s="129"/>
      <c r="R13" s="133" t="s">
        <v>41</v>
      </c>
      <c r="S13" s="31"/>
      <c r="T13" s="31"/>
      <c r="U13" s="31"/>
      <c r="V13" s="31"/>
      <c r="W13" s="34"/>
    </row>
    <row r="14" spans="1:24" s="26" customFormat="1" ht="35.1" customHeight="1">
      <c r="A14" s="69"/>
      <c r="B14" s="787">
        <f>'交付申請（入力フォーム）'!W65</f>
        <v>0</v>
      </c>
      <c r="C14" s="788"/>
      <c r="D14" s="373" t="s">
        <v>248</v>
      </c>
      <c r="E14" s="374"/>
      <c r="F14" s="374" t="s">
        <v>249</v>
      </c>
      <c r="G14" s="799" t="s">
        <v>251</v>
      </c>
      <c r="H14" s="800"/>
      <c r="I14" s="810" t="s">
        <v>227</v>
      </c>
      <c r="J14" s="811"/>
      <c r="K14" s="373" t="s">
        <v>248</v>
      </c>
      <c r="L14" s="374"/>
      <c r="M14" s="374" t="s">
        <v>249</v>
      </c>
      <c r="N14" s="388" t="s">
        <v>251</v>
      </c>
      <c r="O14" s="373" t="s">
        <v>248</v>
      </c>
      <c r="P14" s="374"/>
      <c r="Q14" s="374" t="s">
        <v>249</v>
      </c>
      <c r="R14" s="391" t="s">
        <v>251</v>
      </c>
      <c r="S14" s="27"/>
      <c r="T14" s="27"/>
      <c r="U14" s="27"/>
      <c r="V14" s="27"/>
      <c r="W14" s="24"/>
    </row>
    <row r="15" spans="1:24" s="26" customFormat="1" ht="35.1" customHeight="1">
      <c r="A15" s="69"/>
      <c r="B15" s="797"/>
      <c r="C15" s="798"/>
      <c r="D15" s="134"/>
      <c r="E15" s="298">
        <f>'交付申請（入力フォーム）'!Z65</f>
        <v>0</v>
      </c>
      <c r="F15" s="135"/>
      <c r="G15" s="785">
        <f>'交付申請（入力フォーム）'!AB65</f>
        <v>0</v>
      </c>
      <c r="H15" s="786"/>
      <c r="I15" s="812"/>
      <c r="J15" s="813"/>
      <c r="K15" s="134"/>
      <c r="L15" s="298">
        <f>'交付申請（入力フォーム）'!AH65</f>
        <v>0</v>
      </c>
      <c r="M15" s="135"/>
      <c r="N15" s="389">
        <f>'交付申請（入力フォーム）'!AJ65</f>
        <v>0</v>
      </c>
      <c r="O15" s="134"/>
      <c r="P15" s="298">
        <f>'交付申請（入力フォーム）'!AL65</f>
        <v>0</v>
      </c>
      <c r="Q15" s="135"/>
      <c r="R15" s="392">
        <f>'交付申請（入力フォーム）'!AN65</f>
        <v>0</v>
      </c>
      <c r="S15" s="27"/>
      <c r="T15" s="27"/>
      <c r="U15" s="27"/>
      <c r="V15" s="27"/>
      <c r="W15" s="24"/>
    </row>
    <row r="16" spans="1:24" s="26" customFormat="1" ht="35.1" customHeight="1">
      <c r="A16" s="69"/>
      <c r="B16" s="787">
        <f>'交付申請（入力フォーム）'!W66</f>
        <v>0</v>
      </c>
      <c r="C16" s="788"/>
      <c r="D16" s="373" t="s">
        <v>248</v>
      </c>
      <c r="E16" s="374"/>
      <c r="F16" s="374" t="s">
        <v>249</v>
      </c>
      <c r="G16" s="799" t="s">
        <v>251</v>
      </c>
      <c r="H16" s="800"/>
      <c r="I16" s="810" t="s">
        <v>228</v>
      </c>
      <c r="J16" s="811"/>
      <c r="K16" s="373" t="s">
        <v>248</v>
      </c>
      <c r="L16" s="374"/>
      <c r="M16" s="374" t="s">
        <v>249</v>
      </c>
      <c r="N16" s="388" t="s">
        <v>251</v>
      </c>
      <c r="O16" s="373" t="s">
        <v>248</v>
      </c>
      <c r="P16" s="374"/>
      <c r="Q16" s="374" t="s">
        <v>249</v>
      </c>
      <c r="R16" s="391" t="s">
        <v>251</v>
      </c>
      <c r="S16" s="27"/>
      <c r="T16" s="27"/>
      <c r="U16" s="27"/>
      <c r="V16" s="27"/>
      <c r="W16" s="24"/>
    </row>
    <row r="17" spans="1:23" s="26" customFormat="1" ht="35.1" customHeight="1">
      <c r="A17" s="69"/>
      <c r="B17" s="797"/>
      <c r="C17" s="798"/>
      <c r="D17" s="134"/>
      <c r="E17" s="298">
        <f>'交付申請（入力フォーム）'!Z66</f>
        <v>0</v>
      </c>
      <c r="F17" s="135"/>
      <c r="G17" s="785">
        <f>'交付申請（入力フォーム）'!AB66</f>
        <v>0</v>
      </c>
      <c r="H17" s="786"/>
      <c r="I17" s="812"/>
      <c r="J17" s="813"/>
      <c r="K17" s="134"/>
      <c r="L17" s="298">
        <f>'交付申請（入力フォーム）'!AH66</f>
        <v>0</v>
      </c>
      <c r="M17" s="135"/>
      <c r="N17" s="389">
        <f>'交付申請（入力フォーム）'!AJ66</f>
        <v>0</v>
      </c>
      <c r="O17" s="134"/>
      <c r="P17" s="298">
        <f>'交付申請（入力フォーム）'!AL66</f>
        <v>0</v>
      </c>
      <c r="Q17" s="135"/>
      <c r="R17" s="392">
        <f>'交付申請（入力フォーム）'!AN66</f>
        <v>0</v>
      </c>
      <c r="S17" s="27"/>
      <c r="T17" s="27"/>
      <c r="U17" s="27"/>
      <c r="V17" s="27"/>
      <c r="W17" s="24"/>
    </row>
    <row r="18" spans="1:23" s="26" customFormat="1" ht="35.1" customHeight="1">
      <c r="A18" s="69"/>
      <c r="B18" s="787">
        <f>'交付申請（入力フォーム）'!W67</f>
        <v>0</v>
      </c>
      <c r="C18" s="788"/>
      <c r="D18" s="373" t="s">
        <v>248</v>
      </c>
      <c r="E18" s="374"/>
      <c r="F18" s="374" t="s">
        <v>249</v>
      </c>
      <c r="G18" s="799" t="s">
        <v>251</v>
      </c>
      <c r="H18" s="800"/>
      <c r="I18" s="810" t="s">
        <v>229</v>
      </c>
      <c r="J18" s="811"/>
      <c r="K18" s="373" t="s">
        <v>248</v>
      </c>
      <c r="L18" s="374"/>
      <c r="M18" s="374" t="s">
        <v>249</v>
      </c>
      <c r="N18" s="388" t="s">
        <v>251</v>
      </c>
      <c r="O18" s="373" t="s">
        <v>248</v>
      </c>
      <c r="P18" s="374"/>
      <c r="Q18" s="374" t="s">
        <v>249</v>
      </c>
      <c r="R18" s="391" t="s">
        <v>251</v>
      </c>
      <c r="S18" s="27"/>
      <c r="T18" s="27"/>
      <c r="U18" s="27"/>
      <c r="V18" s="27"/>
      <c r="W18" s="24"/>
    </row>
    <row r="19" spans="1:23" s="26" customFormat="1" ht="35.1" customHeight="1">
      <c r="A19" s="69"/>
      <c r="B19" s="797"/>
      <c r="C19" s="798"/>
      <c r="D19" s="134"/>
      <c r="E19" s="298">
        <f>'交付申請（入力フォーム）'!Z67</f>
        <v>0</v>
      </c>
      <c r="F19" s="135"/>
      <c r="G19" s="785">
        <f>'交付申請（入力フォーム）'!AB67</f>
        <v>0</v>
      </c>
      <c r="H19" s="786"/>
      <c r="I19" s="812"/>
      <c r="J19" s="813"/>
      <c r="K19" s="134"/>
      <c r="L19" s="298">
        <f>'交付申請（入力フォーム）'!AH67</f>
        <v>0</v>
      </c>
      <c r="M19" s="135"/>
      <c r="N19" s="389">
        <f>'交付申請（入力フォーム）'!AJ67</f>
        <v>0</v>
      </c>
      <c r="O19" s="134"/>
      <c r="P19" s="298">
        <f>'交付申請（入力フォーム）'!AL67</f>
        <v>0</v>
      </c>
      <c r="Q19" s="135"/>
      <c r="R19" s="392">
        <f>'交付申請（入力フォーム）'!AN67</f>
        <v>0</v>
      </c>
      <c r="S19" s="27"/>
      <c r="T19" s="27"/>
      <c r="U19" s="27"/>
      <c r="V19" s="27"/>
      <c r="W19" s="24"/>
    </row>
    <row r="20" spans="1:23" s="26" customFormat="1" ht="35.1" customHeight="1">
      <c r="A20" s="69"/>
      <c r="B20" s="787">
        <f>'交付申請（入力フォーム）'!W68</f>
        <v>0</v>
      </c>
      <c r="C20" s="788"/>
      <c r="D20" s="373" t="s">
        <v>248</v>
      </c>
      <c r="E20" s="374"/>
      <c r="F20" s="374" t="s">
        <v>249</v>
      </c>
      <c r="G20" s="799" t="s">
        <v>251</v>
      </c>
      <c r="H20" s="800"/>
      <c r="I20" s="810" t="s">
        <v>230</v>
      </c>
      <c r="J20" s="811"/>
      <c r="K20" s="373" t="s">
        <v>248</v>
      </c>
      <c r="L20" s="374"/>
      <c r="M20" s="374" t="s">
        <v>249</v>
      </c>
      <c r="N20" s="388" t="s">
        <v>251</v>
      </c>
      <c r="O20" s="373" t="s">
        <v>248</v>
      </c>
      <c r="P20" s="374"/>
      <c r="Q20" s="374" t="s">
        <v>249</v>
      </c>
      <c r="R20" s="391" t="s">
        <v>251</v>
      </c>
      <c r="S20" s="27"/>
      <c r="T20" s="27"/>
      <c r="U20" s="27"/>
      <c r="V20" s="27"/>
      <c r="W20" s="24"/>
    </row>
    <row r="21" spans="1:23" s="26" customFormat="1" ht="35.1" customHeight="1">
      <c r="A21" s="69"/>
      <c r="B21" s="797"/>
      <c r="C21" s="798"/>
      <c r="D21" s="134"/>
      <c r="E21" s="298">
        <f>'交付申請（入力フォーム）'!Z68</f>
        <v>0</v>
      </c>
      <c r="F21" s="135"/>
      <c r="G21" s="785">
        <f>'交付申請（入力フォーム）'!AB68</f>
        <v>0</v>
      </c>
      <c r="H21" s="786"/>
      <c r="I21" s="812"/>
      <c r="J21" s="813"/>
      <c r="K21" s="134"/>
      <c r="L21" s="298">
        <f>'交付申請（入力フォーム）'!AH68</f>
        <v>0</v>
      </c>
      <c r="M21" s="135"/>
      <c r="N21" s="389">
        <f>'交付申請（入力フォーム）'!AJ68</f>
        <v>0</v>
      </c>
      <c r="O21" s="134"/>
      <c r="P21" s="298">
        <f>'交付申請（入力フォーム）'!AL68</f>
        <v>0</v>
      </c>
      <c r="Q21" s="135"/>
      <c r="R21" s="392">
        <f>'交付申請（入力フォーム）'!AN68</f>
        <v>0</v>
      </c>
      <c r="S21" s="27"/>
      <c r="T21" s="27"/>
      <c r="U21" s="27"/>
      <c r="V21" s="27"/>
      <c r="W21" s="24"/>
    </row>
    <row r="22" spans="1:23" s="26" customFormat="1" ht="35.1" customHeight="1">
      <c r="A22" s="69"/>
      <c r="B22" s="787">
        <f>'交付申請（入力フォーム）'!W69</f>
        <v>0</v>
      </c>
      <c r="C22" s="788"/>
      <c r="D22" s="373" t="s">
        <v>248</v>
      </c>
      <c r="E22" s="374"/>
      <c r="F22" s="374" t="s">
        <v>249</v>
      </c>
      <c r="G22" s="799" t="s">
        <v>251</v>
      </c>
      <c r="H22" s="800"/>
      <c r="I22" s="810" t="s">
        <v>231</v>
      </c>
      <c r="J22" s="811"/>
      <c r="K22" s="373" t="s">
        <v>248</v>
      </c>
      <c r="L22" s="374"/>
      <c r="M22" s="374" t="s">
        <v>249</v>
      </c>
      <c r="N22" s="388" t="s">
        <v>251</v>
      </c>
      <c r="O22" s="373" t="s">
        <v>248</v>
      </c>
      <c r="P22" s="374"/>
      <c r="Q22" s="374" t="s">
        <v>249</v>
      </c>
      <c r="R22" s="391" t="s">
        <v>251</v>
      </c>
      <c r="S22" s="27"/>
      <c r="T22" s="27"/>
      <c r="U22" s="27"/>
      <c r="V22" s="27"/>
      <c r="W22" s="24"/>
    </row>
    <row r="23" spans="1:23" s="26" customFormat="1" ht="35.1" customHeight="1">
      <c r="A23" s="69"/>
      <c r="B23" s="797"/>
      <c r="C23" s="798"/>
      <c r="D23" s="134"/>
      <c r="E23" s="298">
        <f>'交付申請（入力フォーム）'!Z69</f>
        <v>0</v>
      </c>
      <c r="F23" s="135"/>
      <c r="G23" s="785">
        <f>'交付申請（入力フォーム）'!AB69</f>
        <v>0</v>
      </c>
      <c r="H23" s="786"/>
      <c r="I23" s="812"/>
      <c r="J23" s="813"/>
      <c r="K23" s="134"/>
      <c r="L23" s="298">
        <f>'交付申請（入力フォーム）'!AH69</f>
        <v>0</v>
      </c>
      <c r="M23" s="135"/>
      <c r="N23" s="389">
        <f>'交付申請（入力フォーム）'!AJ69</f>
        <v>0</v>
      </c>
      <c r="O23" s="134"/>
      <c r="P23" s="298">
        <f>'交付申請（入力フォーム）'!AL69</f>
        <v>0</v>
      </c>
      <c r="Q23" s="135"/>
      <c r="R23" s="392">
        <f>'交付申請（入力フォーム）'!AN69</f>
        <v>0</v>
      </c>
      <c r="S23" s="27"/>
      <c r="T23" s="27"/>
      <c r="U23" s="27"/>
      <c r="V23" s="27"/>
      <c r="W23" s="24"/>
    </row>
    <row r="24" spans="1:23" s="26" customFormat="1" ht="35.1" customHeight="1">
      <c r="A24" s="69"/>
      <c r="B24" s="787">
        <f>'交付申請（入力フォーム）'!W70</f>
        <v>0</v>
      </c>
      <c r="C24" s="788"/>
      <c r="D24" s="373" t="s">
        <v>248</v>
      </c>
      <c r="E24" s="374"/>
      <c r="F24" s="374" t="s">
        <v>249</v>
      </c>
      <c r="G24" s="799" t="s">
        <v>251</v>
      </c>
      <c r="H24" s="800"/>
      <c r="I24" s="810" t="s">
        <v>232</v>
      </c>
      <c r="J24" s="811"/>
      <c r="K24" s="373" t="s">
        <v>248</v>
      </c>
      <c r="L24" s="374"/>
      <c r="M24" s="374" t="s">
        <v>249</v>
      </c>
      <c r="N24" s="388" t="s">
        <v>251</v>
      </c>
      <c r="O24" s="373" t="s">
        <v>248</v>
      </c>
      <c r="P24" s="374"/>
      <c r="Q24" s="374" t="s">
        <v>249</v>
      </c>
      <c r="R24" s="391" t="s">
        <v>251</v>
      </c>
      <c r="S24" s="27"/>
      <c r="T24" s="27"/>
      <c r="U24" s="27"/>
      <c r="V24" s="27"/>
      <c r="W24" s="24"/>
    </row>
    <row r="25" spans="1:23" s="26" customFormat="1" ht="35.1" customHeight="1">
      <c r="A25" s="69"/>
      <c r="B25" s="797"/>
      <c r="C25" s="798"/>
      <c r="D25" s="134"/>
      <c r="E25" s="298">
        <f>'交付申請（入力フォーム）'!Z70</f>
        <v>0</v>
      </c>
      <c r="F25" s="135"/>
      <c r="G25" s="785">
        <f>'交付申請（入力フォーム）'!AB70</f>
        <v>0</v>
      </c>
      <c r="H25" s="786"/>
      <c r="I25" s="812"/>
      <c r="J25" s="813"/>
      <c r="K25" s="134"/>
      <c r="L25" s="298">
        <f>'交付申請（入力フォーム）'!AH70</f>
        <v>0</v>
      </c>
      <c r="M25" s="135"/>
      <c r="N25" s="389">
        <f>'交付申請（入力フォーム）'!AJ70</f>
        <v>0</v>
      </c>
      <c r="O25" s="134"/>
      <c r="P25" s="298">
        <f>'交付申請（入力フォーム）'!AL70</f>
        <v>0</v>
      </c>
      <c r="Q25" s="135"/>
      <c r="R25" s="392">
        <f>'交付申請（入力フォーム）'!AN70</f>
        <v>0</v>
      </c>
      <c r="S25" s="27"/>
      <c r="T25" s="27"/>
      <c r="U25" s="27"/>
      <c r="V25" s="27"/>
      <c r="W25" s="24"/>
    </row>
    <row r="26" spans="1:23" s="26" customFormat="1" ht="35.1" customHeight="1">
      <c r="A26" s="69"/>
      <c r="B26" s="787">
        <f>'交付申請（入力フォーム）'!W71</f>
        <v>0</v>
      </c>
      <c r="C26" s="788"/>
      <c r="D26" s="373" t="s">
        <v>248</v>
      </c>
      <c r="E26" s="374"/>
      <c r="F26" s="374" t="s">
        <v>249</v>
      </c>
      <c r="G26" s="799" t="s">
        <v>251</v>
      </c>
      <c r="H26" s="800"/>
      <c r="I26" s="791" t="str">
        <f>"その他（"&amp;'交付申請（入力フォーム）'!AF71&amp;"）"</f>
        <v>その他（）</v>
      </c>
      <c r="J26" s="792"/>
      <c r="K26" s="373" t="s">
        <v>248</v>
      </c>
      <c r="L26" s="374"/>
      <c r="M26" s="374" t="s">
        <v>249</v>
      </c>
      <c r="N26" s="388" t="s">
        <v>251</v>
      </c>
      <c r="O26" s="373" t="s">
        <v>248</v>
      </c>
      <c r="P26" s="374"/>
      <c r="Q26" s="374" t="s">
        <v>249</v>
      </c>
      <c r="R26" s="391" t="s">
        <v>251</v>
      </c>
      <c r="S26" s="27"/>
      <c r="T26" s="27"/>
      <c r="U26" s="27"/>
      <c r="V26" s="27"/>
      <c r="W26" s="24"/>
    </row>
    <row r="27" spans="1:23" s="26" customFormat="1" ht="35.1" customHeight="1">
      <c r="A27" s="69"/>
      <c r="B27" s="797"/>
      <c r="C27" s="798"/>
      <c r="D27" s="134"/>
      <c r="E27" s="298">
        <f>'交付申請（入力フォーム）'!Z71</f>
        <v>0</v>
      </c>
      <c r="F27" s="135"/>
      <c r="G27" s="785">
        <f>'交付申請（入力フォーム）'!AB71</f>
        <v>0</v>
      </c>
      <c r="H27" s="786"/>
      <c r="I27" s="793"/>
      <c r="J27" s="794"/>
      <c r="K27" s="134"/>
      <c r="L27" s="298">
        <f>'交付申請（入力フォーム）'!AH71</f>
        <v>0</v>
      </c>
      <c r="M27" s="135"/>
      <c r="N27" s="389">
        <f>'交付申請（入力フォーム）'!AJ71</f>
        <v>0</v>
      </c>
      <c r="O27" s="134"/>
      <c r="P27" s="298">
        <f>'交付申請（入力フォーム）'!AL71</f>
        <v>0</v>
      </c>
      <c r="Q27" s="135"/>
      <c r="R27" s="392">
        <f>'交付申請（入力フォーム）'!AN71</f>
        <v>0</v>
      </c>
      <c r="S27" s="27"/>
      <c r="T27" s="27"/>
      <c r="U27" s="27"/>
      <c r="V27" s="27"/>
      <c r="W27" s="24"/>
    </row>
    <row r="28" spans="1:23" s="26" customFormat="1" ht="35.1" customHeight="1">
      <c r="A28" s="69"/>
      <c r="B28" s="787">
        <f>'交付申請（入力フォーム）'!W72</f>
        <v>0</v>
      </c>
      <c r="C28" s="788"/>
      <c r="D28" s="373" t="s">
        <v>248</v>
      </c>
      <c r="E28" s="374"/>
      <c r="F28" s="374" t="s">
        <v>249</v>
      </c>
      <c r="G28" s="799" t="s">
        <v>251</v>
      </c>
      <c r="H28" s="800"/>
      <c r="I28" s="791" t="str">
        <f>"その他（"&amp;'交付申請（入力フォーム）'!AF72&amp;"）"</f>
        <v>その他（）</v>
      </c>
      <c r="J28" s="792"/>
      <c r="K28" s="373" t="s">
        <v>248</v>
      </c>
      <c r="L28" s="374"/>
      <c r="M28" s="374" t="s">
        <v>249</v>
      </c>
      <c r="N28" s="388" t="s">
        <v>251</v>
      </c>
      <c r="O28" s="373" t="s">
        <v>248</v>
      </c>
      <c r="P28" s="374"/>
      <c r="Q28" s="374" t="s">
        <v>249</v>
      </c>
      <c r="R28" s="391" t="s">
        <v>251</v>
      </c>
      <c r="S28" s="27"/>
      <c r="T28" s="27"/>
      <c r="U28" s="27"/>
      <c r="V28" s="27"/>
      <c r="W28" s="24"/>
    </row>
    <row r="29" spans="1:23" s="26" customFormat="1" ht="35.1" customHeight="1">
      <c r="A29" s="69"/>
      <c r="B29" s="797"/>
      <c r="C29" s="798"/>
      <c r="D29" s="134"/>
      <c r="E29" s="298">
        <f>'交付申請（入力フォーム）'!Z72</f>
        <v>0</v>
      </c>
      <c r="F29" s="135"/>
      <c r="G29" s="785">
        <f>'交付申請（入力フォーム）'!AB72</f>
        <v>0</v>
      </c>
      <c r="H29" s="786"/>
      <c r="I29" s="793"/>
      <c r="J29" s="794"/>
      <c r="K29" s="134"/>
      <c r="L29" s="298">
        <f>'交付申請（入力フォーム）'!AH72</f>
        <v>0</v>
      </c>
      <c r="M29" s="135"/>
      <c r="N29" s="389">
        <f>'交付申請（入力フォーム）'!AJ72</f>
        <v>0</v>
      </c>
      <c r="O29" s="134"/>
      <c r="P29" s="298">
        <f>'交付申請（入力フォーム）'!AL72</f>
        <v>0</v>
      </c>
      <c r="Q29" s="135"/>
      <c r="R29" s="392">
        <f>'交付申請（入力フォーム）'!AN72</f>
        <v>0</v>
      </c>
      <c r="S29" s="27"/>
      <c r="T29" s="27"/>
      <c r="U29" s="27"/>
      <c r="V29" s="27"/>
      <c r="W29" s="24"/>
    </row>
    <row r="30" spans="1:23" s="26" customFormat="1" ht="35.1" customHeight="1">
      <c r="A30" s="69"/>
      <c r="B30" s="787">
        <f>'交付申請（入力フォーム）'!W73</f>
        <v>0</v>
      </c>
      <c r="C30" s="788"/>
      <c r="D30" s="373" t="s">
        <v>248</v>
      </c>
      <c r="E30" s="374"/>
      <c r="F30" s="374" t="s">
        <v>249</v>
      </c>
      <c r="G30" s="799" t="s">
        <v>251</v>
      </c>
      <c r="H30" s="800"/>
      <c r="I30" s="791" t="str">
        <f>"その他（"&amp;'交付申請（入力フォーム）'!AF73&amp;"）"</f>
        <v>その他（）</v>
      </c>
      <c r="J30" s="792"/>
      <c r="K30" s="373" t="s">
        <v>248</v>
      </c>
      <c r="L30" s="374"/>
      <c r="M30" s="374" t="s">
        <v>249</v>
      </c>
      <c r="N30" s="388" t="s">
        <v>251</v>
      </c>
      <c r="O30" s="373" t="s">
        <v>248</v>
      </c>
      <c r="P30" s="374"/>
      <c r="Q30" s="374" t="s">
        <v>249</v>
      </c>
      <c r="R30" s="391" t="s">
        <v>251</v>
      </c>
      <c r="S30" s="27"/>
      <c r="T30" s="27"/>
      <c r="U30" s="27"/>
      <c r="V30" s="27"/>
      <c r="W30" s="24"/>
    </row>
    <row r="31" spans="1:23" s="26" customFormat="1" ht="35.1" customHeight="1">
      <c r="A31" s="69"/>
      <c r="B31" s="797"/>
      <c r="C31" s="798"/>
      <c r="D31" s="134"/>
      <c r="E31" s="298">
        <f>'交付申請（入力フォーム）'!Z73</f>
        <v>0</v>
      </c>
      <c r="F31" s="135"/>
      <c r="G31" s="785">
        <f>'交付申請（入力フォーム）'!AB73</f>
        <v>0</v>
      </c>
      <c r="H31" s="786"/>
      <c r="I31" s="793"/>
      <c r="J31" s="794"/>
      <c r="K31" s="134"/>
      <c r="L31" s="298">
        <f>'交付申請（入力フォーム）'!AH73</f>
        <v>0</v>
      </c>
      <c r="M31" s="135"/>
      <c r="N31" s="389">
        <f>'交付申請（入力フォーム）'!AJ73</f>
        <v>0</v>
      </c>
      <c r="O31" s="134"/>
      <c r="P31" s="298">
        <f>'交付申請（入力フォーム）'!AL73</f>
        <v>0</v>
      </c>
      <c r="Q31" s="135"/>
      <c r="R31" s="392">
        <f>'交付申請（入力フォーム）'!AN73</f>
        <v>0</v>
      </c>
      <c r="S31" s="27"/>
      <c r="T31" s="27"/>
      <c r="U31" s="27"/>
      <c r="V31" s="27"/>
      <c r="W31" s="24"/>
    </row>
    <row r="32" spans="1:23" s="26" customFormat="1" ht="35.1" customHeight="1">
      <c r="A32" s="69"/>
      <c r="B32" s="787">
        <f>'交付申請（入力フォーム）'!W74</f>
        <v>0</v>
      </c>
      <c r="C32" s="788"/>
      <c r="D32" s="373" t="s">
        <v>248</v>
      </c>
      <c r="E32" s="374"/>
      <c r="F32" s="374" t="s">
        <v>249</v>
      </c>
      <c r="G32" s="799" t="s">
        <v>251</v>
      </c>
      <c r="H32" s="800"/>
      <c r="I32" s="791" t="str">
        <f>"その他（"&amp;'交付申請（入力フォーム）'!AF74&amp;"）"</f>
        <v>その他（）</v>
      </c>
      <c r="J32" s="792"/>
      <c r="K32" s="373" t="s">
        <v>248</v>
      </c>
      <c r="L32" s="374"/>
      <c r="M32" s="374" t="s">
        <v>249</v>
      </c>
      <c r="N32" s="388" t="s">
        <v>251</v>
      </c>
      <c r="O32" s="373" t="s">
        <v>248</v>
      </c>
      <c r="P32" s="374"/>
      <c r="Q32" s="374" t="s">
        <v>249</v>
      </c>
      <c r="R32" s="391" t="s">
        <v>251</v>
      </c>
      <c r="S32" s="27"/>
      <c r="T32" s="27"/>
      <c r="U32" s="27"/>
      <c r="V32" s="27"/>
      <c r="W32" s="24"/>
    </row>
    <row r="33" spans="1:23" s="26" customFormat="1" ht="35.1" customHeight="1">
      <c r="A33" s="69"/>
      <c r="B33" s="797"/>
      <c r="C33" s="798"/>
      <c r="D33" s="134"/>
      <c r="E33" s="298">
        <f>'交付申請（入力フォーム）'!Z74</f>
        <v>0</v>
      </c>
      <c r="F33" s="135"/>
      <c r="G33" s="785">
        <f>'交付申請（入力フォーム）'!AB74</f>
        <v>0</v>
      </c>
      <c r="H33" s="786"/>
      <c r="I33" s="793"/>
      <c r="J33" s="794"/>
      <c r="K33" s="134"/>
      <c r="L33" s="298">
        <f>'交付申請（入力フォーム）'!AH74</f>
        <v>0</v>
      </c>
      <c r="M33" s="135"/>
      <c r="N33" s="389"/>
      <c r="O33" s="134"/>
      <c r="P33" s="298">
        <f>'交付申請（入力フォーム）'!AL74</f>
        <v>0</v>
      </c>
      <c r="Q33" s="135"/>
      <c r="R33" s="392">
        <f>'交付申請（入力フォーム）'!AN74</f>
        <v>0</v>
      </c>
      <c r="S33" s="27"/>
      <c r="T33" s="27"/>
      <c r="U33" s="27"/>
      <c r="V33" s="27"/>
      <c r="W33" s="24"/>
    </row>
    <row r="34" spans="1:23" s="26" customFormat="1" ht="35.1" customHeight="1">
      <c r="A34" s="69"/>
      <c r="B34" s="787">
        <f>'交付申請（入力フォーム）'!W75</f>
        <v>0</v>
      </c>
      <c r="C34" s="788"/>
      <c r="D34" s="373" t="s">
        <v>248</v>
      </c>
      <c r="E34" s="374"/>
      <c r="F34" s="375" t="s">
        <v>249</v>
      </c>
      <c r="G34" s="799" t="s">
        <v>251</v>
      </c>
      <c r="H34" s="800"/>
      <c r="I34" s="791" t="str">
        <f>"その他（"&amp;'交付申請（入力フォーム）'!AF75&amp;"）"</f>
        <v>その他（）</v>
      </c>
      <c r="J34" s="792"/>
      <c r="K34" s="373" t="s">
        <v>248</v>
      </c>
      <c r="L34" s="374"/>
      <c r="M34" s="374" t="s">
        <v>249</v>
      </c>
      <c r="N34" s="388" t="s">
        <v>251</v>
      </c>
      <c r="O34" s="373" t="s">
        <v>248</v>
      </c>
      <c r="P34" s="374"/>
      <c r="Q34" s="375" t="s">
        <v>249</v>
      </c>
      <c r="R34" s="391" t="s">
        <v>251</v>
      </c>
      <c r="S34" s="27"/>
      <c r="T34" s="27"/>
      <c r="U34" s="27"/>
      <c r="V34" s="27"/>
      <c r="W34" s="24"/>
    </row>
    <row r="35" spans="1:23" s="26" customFormat="1" ht="35.1" customHeight="1">
      <c r="A35" s="69"/>
      <c r="B35" s="797"/>
      <c r="C35" s="798"/>
      <c r="D35" s="376"/>
      <c r="E35" s="298">
        <f>'交付申請（入力フォーム）'!Z75</f>
        <v>0</v>
      </c>
      <c r="F35" s="135"/>
      <c r="G35" s="785">
        <f>'交付申請（入力フォーム）'!AB75</f>
        <v>0</v>
      </c>
      <c r="H35" s="786"/>
      <c r="I35" s="793"/>
      <c r="J35" s="794"/>
      <c r="K35" s="376"/>
      <c r="L35" s="298">
        <f>'交付申請（入力フォーム）'!AH75</f>
        <v>0</v>
      </c>
      <c r="M35" s="377"/>
      <c r="N35" s="389">
        <f>'交付申請（入力フォーム）'!AJ75</f>
        <v>0</v>
      </c>
      <c r="O35" s="376"/>
      <c r="P35" s="298">
        <f>'交付申請（入力フォーム）'!AL75</f>
        <v>0</v>
      </c>
      <c r="Q35" s="135"/>
      <c r="R35" s="392">
        <f>'交付申請（入力フォーム）'!AN75</f>
        <v>0</v>
      </c>
      <c r="S35" s="27"/>
      <c r="T35" s="27"/>
      <c r="U35" s="27"/>
      <c r="V35" s="27"/>
      <c r="W35" s="24"/>
    </row>
    <row r="36" spans="1:23" s="26" customFormat="1" ht="35.1" customHeight="1">
      <c r="A36" s="69"/>
      <c r="B36" s="787">
        <f>'交付申請（入力フォーム）'!W76</f>
        <v>0</v>
      </c>
      <c r="C36" s="788"/>
      <c r="D36" s="373" t="s">
        <v>248</v>
      </c>
      <c r="E36" s="374"/>
      <c r="F36" s="374" t="s">
        <v>249</v>
      </c>
      <c r="G36" s="799" t="s">
        <v>251</v>
      </c>
      <c r="H36" s="800"/>
      <c r="I36" s="791" t="str">
        <f>"その他（"&amp;'交付申請（入力フォーム）'!AF76&amp;"）"</f>
        <v>その他（）</v>
      </c>
      <c r="J36" s="792"/>
      <c r="K36" s="373" t="s">
        <v>248</v>
      </c>
      <c r="L36" s="374"/>
      <c r="M36" s="374" t="s">
        <v>249</v>
      </c>
      <c r="N36" s="388" t="s">
        <v>251</v>
      </c>
      <c r="O36" s="373" t="s">
        <v>248</v>
      </c>
      <c r="P36" s="374"/>
      <c r="Q36" s="374" t="s">
        <v>249</v>
      </c>
      <c r="R36" s="391" t="s">
        <v>251</v>
      </c>
      <c r="S36" s="27"/>
      <c r="T36" s="27"/>
      <c r="U36" s="27"/>
      <c r="V36" s="27"/>
      <c r="W36" s="24"/>
    </row>
    <row r="37" spans="1:23" s="26" customFormat="1" ht="35.1" customHeight="1" thickBot="1">
      <c r="A37" s="69"/>
      <c r="B37" s="789"/>
      <c r="C37" s="790"/>
      <c r="D37" s="137"/>
      <c r="E37" s="302">
        <f>'交付申請（入力フォーム）'!Z76</f>
        <v>0</v>
      </c>
      <c r="F37" s="138"/>
      <c r="G37" s="881">
        <f>'交付申請（入力フォーム）'!AB76</f>
        <v>0</v>
      </c>
      <c r="H37" s="882"/>
      <c r="I37" s="795"/>
      <c r="J37" s="796"/>
      <c r="K37" s="137"/>
      <c r="L37" s="299">
        <f>'交付申請（入力フォーム）'!AH76</f>
        <v>0</v>
      </c>
      <c r="M37" s="138"/>
      <c r="N37" s="390">
        <f>'交付申請（入力フォーム）'!AJ76</f>
        <v>0</v>
      </c>
      <c r="O37" s="137"/>
      <c r="P37" s="302">
        <f>'交付申請（入力フォーム）'!AL76</f>
        <v>0</v>
      </c>
      <c r="Q37" s="138"/>
      <c r="R37" s="392">
        <f>'交付申請（入力フォーム）'!AN76</f>
        <v>0</v>
      </c>
      <c r="S37" s="27"/>
      <c r="T37" s="27"/>
      <c r="U37" s="27"/>
      <c r="V37" s="27"/>
      <c r="W37" s="24"/>
    </row>
    <row r="38" spans="1:23" s="26" customFormat="1" ht="35.1" customHeight="1" thickTop="1">
      <c r="A38" s="107"/>
      <c r="B38" s="870" t="s">
        <v>233</v>
      </c>
      <c r="C38" s="871"/>
      <c r="D38" s="378" t="s">
        <v>248</v>
      </c>
      <c r="E38" s="386"/>
      <c r="F38" s="380" t="s">
        <v>246</v>
      </c>
      <c r="G38" s="874"/>
      <c r="H38" s="875"/>
      <c r="I38" s="870" t="s">
        <v>233</v>
      </c>
      <c r="J38" s="871"/>
      <c r="K38" s="381" t="s">
        <v>248</v>
      </c>
      <c r="L38" s="382"/>
      <c r="M38" s="383" t="s">
        <v>246</v>
      </c>
      <c r="N38" s="866"/>
      <c r="O38" s="384" t="s">
        <v>248</v>
      </c>
      <c r="P38" s="382"/>
      <c r="Q38" s="385" t="s">
        <v>246</v>
      </c>
      <c r="R38" s="868"/>
      <c r="S38" s="387"/>
      <c r="W38" s="108"/>
    </row>
    <row r="39" spans="1:23" s="26" customFormat="1" ht="35.1" customHeight="1" thickBot="1">
      <c r="A39" s="107"/>
      <c r="B39" s="872"/>
      <c r="C39" s="873"/>
      <c r="D39" s="139"/>
      <c r="E39" s="300">
        <f>SUM(E15,E17,E19,E21,E23,E25,E27,E29,E31,E33,E35,E37)</f>
        <v>0</v>
      </c>
      <c r="F39" s="140"/>
      <c r="G39" s="876"/>
      <c r="H39" s="830"/>
      <c r="I39" s="872"/>
      <c r="J39" s="873"/>
      <c r="K39" s="139"/>
      <c r="L39" s="301">
        <f>SUM(L15,L17,L19,L21,L23,L25,L27,L29,L31,L33,L35,L37)</f>
        <v>0</v>
      </c>
      <c r="M39" s="141"/>
      <c r="N39" s="867"/>
      <c r="O39" s="281"/>
      <c r="P39" s="300">
        <f>ROUNDDOWN(IF(B8="■",SUM(P15,P17,P19,P21,P23,P25,P27,P29,P31,P33,P35,P37),15*P5),0)</f>
        <v>0</v>
      </c>
      <c r="Q39" s="140"/>
      <c r="R39" s="869"/>
      <c r="S39" s="387"/>
      <c r="W39" s="108"/>
    </row>
    <row r="40" spans="1:23" s="25" customFormat="1" ht="35.1" customHeight="1" thickBot="1">
      <c r="A40" s="71"/>
      <c r="B40" s="275"/>
      <c r="C40" s="275"/>
      <c r="D40" s="275"/>
      <c r="E40" s="275"/>
      <c r="F40" s="275"/>
      <c r="G40" s="275"/>
      <c r="H40" s="275"/>
      <c r="I40" s="275"/>
      <c r="J40" s="275"/>
      <c r="K40" s="275"/>
      <c r="L40" s="275"/>
      <c r="M40" s="275"/>
      <c r="N40" s="275"/>
      <c r="O40" s="275"/>
      <c r="P40" s="114"/>
      <c r="Q40" s="114"/>
      <c r="R40" s="114"/>
      <c r="S40" s="27"/>
      <c r="T40" s="27"/>
      <c r="U40" s="27"/>
      <c r="V40" s="27"/>
      <c r="W40" s="24"/>
    </row>
    <row r="41" spans="1:23" s="25" customFormat="1" ht="35.1" hidden="1" customHeight="1">
      <c r="A41" s="71"/>
      <c r="B41" s="114"/>
      <c r="C41" s="114"/>
      <c r="D41" s="114"/>
      <c r="E41" s="144"/>
      <c r="F41" s="145"/>
      <c r="G41" s="145"/>
      <c r="H41" s="114"/>
      <c r="I41" s="801" t="s">
        <v>47</v>
      </c>
      <c r="J41" s="827"/>
      <c r="K41" s="827"/>
      <c r="L41" s="827"/>
      <c r="M41" s="827"/>
      <c r="N41" s="828"/>
      <c r="O41" s="146"/>
      <c r="P41" s="147"/>
      <c r="Q41" s="148"/>
      <c r="R41" s="114"/>
      <c r="S41" s="27"/>
      <c r="T41" s="27"/>
      <c r="U41" s="27"/>
      <c r="V41" s="27"/>
      <c r="W41" s="24"/>
    </row>
    <row r="42" spans="1:23" s="25" customFormat="1" ht="35.1" hidden="1" customHeight="1" thickBot="1">
      <c r="A42" s="71"/>
      <c r="B42" s="114"/>
      <c r="C42" s="114"/>
      <c r="D42" s="114"/>
      <c r="E42" s="114"/>
      <c r="F42" s="114"/>
      <c r="G42" s="114"/>
      <c r="H42" s="114"/>
      <c r="I42" s="806"/>
      <c r="J42" s="829"/>
      <c r="K42" s="829"/>
      <c r="L42" s="829"/>
      <c r="M42" s="829"/>
      <c r="N42" s="830"/>
      <c r="O42" s="149"/>
      <c r="P42" s="150"/>
      <c r="Q42" s="151"/>
      <c r="R42" s="114"/>
      <c r="S42" s="27"/>
      <c r="T42" s="27"/>
      <c r="U42" s="27"/>
      <c r="V42" s="27"/>
      <c r="W42" s="24"/>
    </row>
    <row r="43" spans="1:23" s="25" customFormat="1" ht="35.1" hidden="1" customHeight="1">
      <c r="A43" s="71"/>
      <c r="B43" s="114"/>
      <c r="C43" s="114"/>
      <c r="D43" s="114"/>
      <c r="E43" s="275"/>
      <c r="F43" s="145"/>
      <c r="G43" s="145"/>
      <c r="H43" s="114"/>
      <c r="I43" s="845" t="s">
        <v>43</v>
      </c>
      <c r="J43" s="846"/>
      <c r="K43" s="278"/>
      <c r="L43" s="821">
        <v>1250</v>
      </c>
      <c r="M43" s="823" t="s">
        <v>44</v>
      </c>
      <c r="N43" s="824"/>
      <c r="O43" s="153"/>
      <c r="P43" s="147"/>
      <c r="Q43" s="154"/>
      <c r="R43" s="114"/>
      <c r="S43" s="27"/>
      <c r="T43" s="27"/>
      <c r="U43" s="27"/>
      <c r="V43" s="27"/>
      <c r="W43" s="24"/>
    </row>
    <row r="44" spans="1:23" s="25" customFormat="1" ht="35.1" hidden="1" customHeight="1" thickBot="1">
      <c r="A44" s="71"/>
      <c r="B44" s="114"/>
      <c r="C44" s="114"/>
      <c r="D44" s="114"/>
      <c r="E44" s="144"/>
      <c r="F44" s="114"/>
      <c r="G44" s="114"/>
      <c r="H44" s="114"/>
      <c r="I44" s="847"/>
      <c r="J44" s="848"/>
      <c r="K44" s="276"/>
      <c r="L44" s="822"/>
      <c r="M44" s="825"/>
      <c r="N44" s="826"/>
      <c r="O44" s="155"/>
      <c r="P44" s="150"/>
      <c r="Q44" s="156"/>
      <c r="R44" s="114"/>
      <c r="S44" s="27"/>
      <c r="T44" s="27"/>
      <c r="U44" s="27"/>
      <c r="V44" s="27"/>
      <c r="W44" s="24"/>
    </row>
    <row r="45" spans="1:23" s="26" customFormat="1" ht="35.1" customHeight="1">
      <c r="A45" s="69"/>
      <c r="B45" s="803"/>
      <c r="C45" s="803"/>
      <c r="D45" s="276"/>
      <c r="E45" s="157"/>
      <c r="F45" s="277"/>
      <c r="G45" s="114"/>
      <c r="H45" s="114"/>
      <c r="I45" s="804" t="s">
        <v>91</v>
      </c>
      <c r="J45" s="805"/>
      <c r="K45" s="158" t="s">
        <v>252</v>
      </c>
      <c r="L45" s="159"/>
      <c r="M45" s="160" t="s">
        <v>253</v>
      </c>
      <c r="N45" s="841" t="s">
        <v>89</v>
      </c>
      <c r="O45" s="161" t="s">
        <v>252</v>
      </c>
      <c r="P45" s="147"/>
      <c r="Q45" s="246" t="s">
        <v>253</v>
      </c>
      <c r="R45" s="114"/>
      <c r="S45" s="109"/>
      <c r="T45" s="27"/>
      <c r="U45" s="27"/>
      <c r="V45" s="27"/>
      <c r="W45" s="24"/>
    </row>
    <row r="46" spans="1:23" s="26" customFormat="1" ht="35.1" customHeight="1" thickBot="1">
      <c r="A46" s="69"/>
      <c r="B46" s="803"/>
      <c r="C46" s="803"/>
      <c r="D46" s="275"/>
      <c r="E46" s="157"/>
      <c r="F46" s="157"/>
      <c r="G46" s="157"/>
      <c r="H46" s="114"/>
      <c r="I46" s="806" t="s">
        <v>93</v>
      </c>
      <c r="J46" s="807"/>
      <c r="K46" s="279"/>
      <c r="L46" s="297">
        <f>E39</f>
        <v>0</v>
      </c>
      <c r="M46" s="280"/>
      <c r="N46" s="842"/>
      <c r="O46" s="164"/>
      <c r="P46" s="317">
        <f>IF(SUM(L49,L46)&gt;2500,ROUNDUP(L46/SUM(L49,L46)*1250,0),ROUNDDOWN(L46*0.5,0))</f>
        <v>0</v>
      </c>
      <c r="Q46" s="165"/>
      <c r="R46" s="114"/>
      <c r="S46" s="27"/>
      <c r="T46" s="27"/>
      <c r="U46" s="27"/>
      <c r="V46" s="27"/>
      <c r="W46" s="24"/>
    </row>
    <row r="47" spans="1:23" s="25" customFormat="1" ht="35.1" customHeight="1" thickBot="1">
      <c r="A47" s="71"/>
      <c r="B47" s="144"/>
      <c r="C47" s="144"/>
      <c r="D47" s="144"/>
      <c r="E47" s="144"/>
      <c r="F47" s="144"/>
      <c r="G47" s="275"/>
      <c r="H47" s="275"/>
      <c r="I47" s="275"/>
      <c r="J47" s="275"/>
      <c r="K47" s="275"/>
      <c r="L47" s="275"/>
      <c r="M47" s="275"/>
      <c r="N47" s="275"/>
      <c r="O47" s="275"/>
      <c r="P47" s="277"/>
      <c r="Q47" s="114"/>
      <c r="R47" s="277"/>
      <c r="S47" s="27"/>
      <c r="T47" s="27"/>
      <c r="U47" s="27"/>
      <c r="V47" s="27"/>
      <c r="W47" s="24"/>
    </row>
    <row r="48" spans="1:23" s="26" customFormat="1" ht="35.1" customHeight="1">
      <c r="A48" s="69"/>
      <c r="B48" s="801" t="s">
        <v>46</v>
      </c>
      <c r="C48" s="802"/>
      <c r="D48" s="166" t="s">
        <v>252</v>
      </c>
      <c r="E48" s="159"/>
      <c r="F48" s="167" t="s">
        <v>253</v>
      </c>
      <c r="G48" s="114"/>
      <c r="H48" s="114"/>
      <c r="I48" s="801" t="s">
        <v>90</v>
      </c>
      <c r="J48" s="802"/>
      <c r="K48" s="158" t="s">
        <v>252</v>
      </c>
      <c r="L48" s="159"/>
      <c r="M48" s="160" t="s">
        <v>253</v>
      </c>
      <c r="N48" s="841" t="s">
        <v>89</v>
      </c>
      <c r="O48" s="161" t="s">
        <v>252</v>
      </c>
      <c r="P48" s="147"/>
      <c r="Q48" s="160" t="s">
        <v>253</v>
      </c>
      <c r="R48" s="114"/>
      <c r="S48" s="27"/>
      <c r="T48" s="27"/>
      <c r="U48" s="27"/>
      <c r="V48" s="27"/>
      <c r="W48" s="24"/>
    </row>
    <row r="49" spans="1:23" s="26" customFormat="1" ht="35.1" customHeight="1" thickBot="1">
      <c r="A49" s="69"/>
      <c r="B49" s="843" t="s">
        <v>42</v>
      </c>
      <c r="C49" s="844"/>
      <c r="D49" s="168"/>
      <c r="E49" s="297">
        <f>L39-P39</f>
        <v>0</v>
      </c>
      <c r="F49" s="169"/>
      <c r="G49" s="157"/>
      <c r="H49" s="114"/>
      <c r="I49" s="806" t="s">
        <v>92</v>
      </c>
      <c r="J49" s="807"/>
      <c r="K49" s="279"/>
      <c r="L49" s="297">
        <f>E49</f>
        <v>0</v>
      </c>
      <c r="M49" s="280"/>
      <c r="N49" s="842"/>
      <c r="O49" s="164"/>
      <c r="P49" s="317">
        <f>IF(SUM(L49,L46)&gt;2500,ROUNDDOWN(L49/SUM(L49,L46)*1250,0),ROUNDDOWN(L49*0.5,0))</f>
        <v>0</v>
      </c>
      <c r="Q49" s="165"/>
      <c r="R49" s="114"/>
      <c r="S49" s="109"/>
      <c r="T49" s="27"/>
      <c r="U49" s="27"/>
      <c r="V49" s="27"/>
      <c r="W49" s="24"/>
    </row>
    <row r="50" spans="1:23" s="25" customFormat="1" ht="35.1" customHeight="1" thickBot="1">
      <c r="A50" s="71"/>
      <c r="B50" s="144"/>
      <c r="C50" s="144"/>
      <c r="D50" s="144"/>
      <c r="E50" s="144"/>
      <c r="F50" s="144"/>
      <c r="G50" s="275"/>
      <c r="H50" s="275"/>
      <c r="I50" s="275"/>
      <c r="J50" s="275"/>
      <c r="K50" s="275"/>
      <c r="L50" s="275"/>
      <c r="M50" s="275"/>
      <c r="N50" s="275"/>
      <c r="O50" s="275"/>
      <c r="P50" s="114"/>
      <c r="Q50" s="114"/>
      <c r="R50" s="114"/>
      <c r="S50" s="27"/>
      <c r="T50" s="27"/>
      <c r="U50" s="27"/>
      <c r="V50" s="27"/>
      <c r="W50" s="24"/>
    </row>
    <row r="51" spans="1:23" s="26" customFormat="1" ht="35.1" customHeight="1">
      <c r="A51" s="69"/>
      <c r="B51" s="836" t="s">
        <v>58</v>
      </c>
      <c r="C51" s="837"/>
      <c r="D51" s="837"/>
      <c r="E51" s="837"/>
      <c r="F51" s="837"/>
      <c r="G51" s="837"/>
      <c r="H51" s="837"/>
      <c r="I51" s="837"/>
      <c r="J51" s="838"/>
      <c r="K51" s="833" t="s">
        <v>51</v>
      </c>
      <c r="L51" s="834"/>
      <c r="M51" s="834"/>
      <c r="N51" s="835"/>
      <c r="O51" s="161" t="s">
        <v>252</v>
      </c>
      <c r="P51" s="170"/>
      <c r="Q51" s="160" t="s">
        <v>253</v>
      </c>
      <c r="R51" s="114"/>
      <c r="S51" s="27"/>
      <c r="T51" s="27"/>
      <c r="U51" s="27"/>
      <c r="V51" s="27"/>
      <c r="W51" s="24"/>
    </row>
    <row r="52" spans="1:23" s="26" customFormat="1" ht="35.1" customHeight="1" thickBot="1">
      <c r="A52" s="69"/>
      <c r="B52" s="839"/>
      <c r="C52" s="831"/>
      <c r="D52" s="831"/>
      <c r="E52" s="831"/>
      <c r="F52" s="831"/>
      <c r="G52" s="831"/>
      <c r="H52" s="831"/>
      <c r="I52" s="831"/>
      <c r="J52" s="840"/>
      <c r="K52" s="831" t="s">
        <v>52</v>
      </c>
      <c r="L52" s="831"/>
      <c r="M52" s="831"/>
      <c r="N52" s="832"/>
      <c r="O52" s="814">
        <f>SUM(P49,P46)</f>
        <v>0</v>
      </c>
      <c r="P52" s="815"/>
      <c r="Q52" s="816"/>
      <c r="R52" s="114"/>
      <c r="S52" s="27"/>
      <c r="T52" s="27"/>
      <c r="U52" s="27"/>
      <c r="V52" s="27"/>
      <c r="W52" s="24"/>
    </row>
    <row r="53" spans="1:23" s="26" customFormat="1" ht="24.95" customHeight="1">
      <c r="A53" s="69"/>
      <c r="B53" s="113"/>
      <c r="C53" s="113"/>
      <c r="D53" s="113"/>
      <c r="E53" s="112"/>
      <c r="F53" s="112"/>
      <c r="G53" s="112"/>
      <c r="H53" s="112"/>
      <c r="I53" s="112"/>
      <c r="J53" s="112"/>
      <c r="K53" s="112"/>
      <c r="L53" s="112"/>
      <c r="M53" s="69"/>
      <c r="N53" s="69"/>
      <c r="O53" s="75"/>
      <c r="P53" s="29"/>
      <c r="Q53" s="29"/>
      <c r="R53" s="29"/>
      <c r="S53" s="27"/>
      <c r="T53" s="27"/>
      <c r="U53" s="27"/>
      <c r="V53" s="27"/>
      <c r="W53" s="24"/>
    </row>
    <row r="54" spans="1:23" s="26" customFormat="1" ht="30" customHeight="1">
      <c r="A54" s="69"/>
      <c r="B54" s="115" t="s">
        <v>0</v>
      </c>
      <c r="C54" s="116"/>
      <c r="D54" s="116"/>
      <c r="E54" s="116"/>
      <c r="F54" s="116"/>
      <c r="G54" s="116"/>
      <c r="H54" s="116"/>
      <c r="I54" s="116"/>
      <c r="J54" s="116"/>
      <c r="K54" s="116"/>
      <c r="L54" s="116"/>
      <c r="M54" s="69"/>
      <c r="N54" s="69"/>
      <c r="O54" s="69"/>
      <c r="P54" s="69"/>
      <c r="Q54" s="69"/>
      <c r="R54" s="69"/>
    </row>
    <row r="55" spans="1:23" s="26" customFormat="1" ht="30" customHeight="1">
      <c r="A55" s="69"/>
      <c r="B55" s="115" t="s">
        <v>48</v>
      </c>
      <c r="C55" s="116"/>
      <c r="D55" s="116"/>
      <c r="E55" s="116"/>
      <c r="F55" s="116"/>
      <c r="G55" s="116"/>
      <c r="H55" s="116"/>
      <c r="I55" s="116"/>
      <c r="J55" s="116"/>
      <c r="K55" s="116"/>
      <c r="L55" s="116"/>
      <c r="M55" s="69"/>
      <c r="N55" s="69"/>
      <c r="O55" s="69"/>
      <c r="P55" s="69"/>
      <c r="Q55" s="69"/>
      <c r="R55" s="69"/>
    </row>
    <row r="56" spans="1:23" s="26" customFormat="1" ht="30" customHeight="1">
      <c r="A56" s="69"/>
      <c r="B56" s="115" t="s">
        <v>53</v>
      </c>
      <c r="C56" s="116"/>
      <c r="D56" s="116"/>
      <c r="E56" s="116"/>
      <c r="F56" s="116"/>
      <c r="G56" s="116"/>
      <c r="H56" s="116"/>
      <c r="I56" s="116"/>
      <c r="J56" s="116"/>
      <c r="K56" s="116"/>
      <c r="L56" s="116"/>
      <c r="M56" s="69"/>
      <c r="N56" s="69"/>
      <c r="O56" s="69"/>
      <c r="P56" s="69"/>
      <c r="Q56" s="69"/>
      <c r="R56" s="69"/>
    </row>
    <row r="57" spans="1:23" s="26" customFormat="1" ht="30" customHeight="1">
      <c r="B57" s="117" t="s">
        <v>103</v>
      </c>
      <c r="C57" s="118"/>
      <c r="D57" s="118"/>
      <c r="E57" s="118"/>
      <c r="F57" s="118"/>
      <c r="G57" s="118"/>
      <c r="H57" s="118"/>
      <c r="I57" s="118"/>
      <c r="J57" s="118"/>
      <c r="K57" s="118"/>
      <c r="L57" s="118"/>
    </row>
    <row r="58" spans="1:23" s="26" customFormat="1" ht="30" customHeight="1">
      <c r="B58" s="117" t="s">
        <v>54</v>
      </c>
      <c r="C58" s="118"/>
      <c r="D58" s="118"/>
      <c r="E58" s="118"/>
      <c r="F58" s="118"/>
      <c r="G58" s="118"/>
      <c r="H58" s="118"/>
      <c r="I58" s="118"/>
      <c r="J58" s="118"/>
      <c r="K58" s="118"/>
      <c r="L58" s="118"/>
    </row>
    <row r="59" spans="1:23" s="26" customFormat="1" ht="30" customHeight="1">
      <c r="B59" s="117" t="s">
        <v>55</v>
      </c>
      <c r="C59" s="118"/>
      <c r="D59" s="118"/>
      <c r="E59" s="118"/>
      <c r="F59" s="118"/>
      <c r="G59" s="118"/>
      <c r="H59" s="118"/>
      <c r="I59" s="118"/>
      <c r="J59" s="118"/>
      <c r="K59" s="118"/>
      <c r="L59" s="118"/>
    </row>
    <row r="60" spans="1:23" s="26" customFormat="1" ht="30" customHeight="1">
      <c r="B60" s="117" t="s">
        <v>56</v>
      </c>
      <c r="C60" s="118"/>
      <c r="D60" s="118"/>
      <c r="E60" s="118"/>
      <c r="F60" s="118"/>
      <c r="G60" s="118"/>
      <c r="H60" s="118"/>
      <c r="I60" s="118"/>
      <c r="J60" s="118"/>
      <c r="K60" s="118"/>
      <c r="L60" s="118"/>
    </row>
    <row r="61" spans="1:23" s="26" customFormat="1" ht="30" customHeight="1">
      <c r="B61" s="117" t="s">
        <v>57</v>
      </c>
      <c r="C61" s="118"/>
      <c r="D61" s="118"/>
      <c r="E61" s="118"/>
      <c r="F61" s="118"/>
      <c r="G61" s="118"/>
      <c r="H61" s="118"/>
      <c r="I61" s="118"/>
      <c r="J61" s="118"/>
      <c r="K61" s="118"/>
      <c r="L61" s="118"/>
    </row>
    <row r="62" spans="1:23" s="26" customFormat="1" ht="30" customHeight="1">
      <c r="B62" s="118" t="s">
        <v>104</v>
      </c>
      <c r="C62" s="118"/>
      <c r="D62" s="118"/>
      <c r="E62" s="118"/>
      <c r="F62" s="118"/>
      <c r="G62" s="118"/>
      <c r="H62" s="118"/>
      <c r="I62" s="118"/>
      <c r="J62" s="118"/>
      <c r="K62" s="118"/>
      <c r="L62" s="118"/>
    </row>
    <row r="63" spans="1:23" s="26" customFormat="1" ht="30" customHeight="1">
      <c r="B63" s="119" t="s">
        <v>105</v>
      </c>
      <c r="C63" s="118"/>
      <c r="D63" s="118"/>
      <c r="E63" s="118"/>
      <c r="F63" s="118"/>
      <c r="G63" s="118"/>
      <c r="H63" s="118"/>
      <c r="I63" s="118"/>
      <c r="J63" s="118"/>
      <c r="K63" s="118"/>
      <c r="L63" s="118"/>
    </row>
    <row r="64" spans="1:23" ht="30">
      <c r="B64" s="120"/>
      <c r="C64" s="120"/>
      <c r="D64" s="120"/>
      <c r="E64" s="120"/>
      <c r="F64" s="120"/>
      <c r="G64" s="120"/>
      <c r="H64" s="120"/>
      <c r="I64" s="120"/>
      <c r="J64" s="120"/>
      <c r="K64" s="120"/>
      <c r="L64" s="120"/>
    </row>
  </sheetData>
  <sheetProtection password="87FE" sheet="1" objects="1" scenarios="1" selectLockedCells="1"/>
  <mergeCells count="86">
    <mergeCell ref="R38:R39"/>
    <mergeCell ref="I38:J39"/>
    <mergeCell ref="G30:H30"/>
    <mergeCell ref="G32:H32"/>
    <mergeCell ref="G34:H34"/>
    <mergeCell ref="G36:H36"/>
    <mergeCell ref="I30:J31"/>
    <mergeCell ref="I32:J33"/>
    <mergeCell ref="I34:J35"/>
    <mergeCell ref="I36:J37"/>
    <mergeCell ref="B14:C15"/>
    <mergeCell ref="B16:C17"/>
    <mergeCell ref="B18:C19"/>
    <mergeCell ref="B20:C21"/>
    <mergeCell ref="B22:C23"/>
    <mergeCell ref="B24:C25"/>
    <mergeCell ref="B26:C27"/>
    <mergeCell ref="B28:C29"/>
    <mergeCell ref="B30:C31"/>
    <mergeCell ref="B32:C33"/>
    <mergeCell ref="B34:C35"/>
    <mergeCell ref="B36:C37"/>
    <mergeCell ref="G14:H14"/>
    <mergeCell ref="G16:H16"/>
    <mergeCell ref="G18:H18"/>
    <mergeCell ref="G20:H20"/>
    <mergeCell ref="G22:H22"/>
    <mergeCell ref="G35:H35"/>
    <mergeCell ref="G37:H37"/>
    <mergeCell ref="G31:H31"/>
    <mergeCell ref="G33:H33"/>
    <mergeCell ref="G27:H27"/>
    <mergeCell ref="G29:H29"/>
    <mergeCell ref="G23:H23"/>
    <mergeCell ref="G25:H25"/>
    <mergeCell ref="G24:H24"/>
    <mergeCell ref="B51:J52"/>
    <mergeCell ref="K51:N51"/>
    <mergeCell ref="K52:N52"/>
    <mergeCell ref="O52:Q52"/>
    <mergeCell ref="B45:C45"/>
    <mergeCell ref="I45:J45"/>
    <mergeCell ref="N45:N46"/>
    <mergeCell ref="B46:C46"/>
    <mergeCell ref="I46:J46"/>
    <mergeCell ref="B48:C48"/>
    <mergeCell ref="I48:J48"/>
    <mergeCell ref="N48:N49"/>
    <mergeCell ref="B49:C49"/>
    <mergeCell ref="I49:J49"/>
    <mergeCell ref="I41:N42"/>
    <mergeCell ref="I43:J44"/>
    <mergeCell ref="L43:L44"/>
    <mergeCell ref="M43:N44"/>
    <mergeCell ref="B38:C39"/>
    <mergeCell ref="G38:H39"/>
    <mergeCell ref="N38:N39"/>
    <mergeCell ref="G26:H26"/>
    <mergeCell ref="G28:H28"/>
    <mergeCell ref="I22:J23"/>
    <mergeCell ref="I24:J25"/>
    <mergeCell ref="I26:J27"/>
    <mergeCell ref="I28:J29"/>
    <mergeCell ref="G19:H19"/>
    <mergeCell ref="G21:H21"/>
    <mergeCell ref="G15:H15"/>
    <mergeCell ref="G17:H17"/>
    <mergeCell ref="I14:J15"/>
    <mergeCell ref="I16:J17"/>
    <mergeCell ref="I18:J19"/>
    <mergeCell ref="I20:J21"/>
    <mergeCell ref="B11:G11"/>
    <mergeCell ref="I11:R11"/>
    <mergeCell ref="B12:C13"/>
    <mergeCell ref="D12:H12"/>
    <mergeCell ref="I12:J13"/>
    <mergeCell ref="K12:N12"/>
    <mergeCell ref="O12:R12"/>
    <mergeCell ref="G13:H13"/>
    <mergeCell ref="A2:R2"/>
    <mergeCell ref="B4:F4"/>
    <mergeCell ref="G4:L4"/>
    <mergeCell ref="C5:F5"/>
    <mergeCell ref="H5:L5"/>
    <mergeCell ref="M5:O5"/>
    <mergeCell ref="P5:Q5"/>
  </mergeCells>
  <phoneticPr fontId="1"/>
  <conditionalFormatting sqref="O14:R37">
    <cfRule type="expression" dxfId="2" priority="2">
      <formula>$B$9="■"</formula>
    </cfRule>
  </conditionalFormatting>
  <conditionalFormatting sqref="O38:R39">
    <cfRule type="expression" dxfId="1" priority="1">
      <formula>$B$9="■"</formula>
    </cfRule>
  </conditionalFormatting>
  <dataValidations disablePrompts="1" count="1">
    <dataValidation type="list" allowBlank="1" showInputMessage="1" showErrorMessage="1" sqref="B8:B9">
      <formula1>"□,■"</formula1>
    </dataValidation>
  </dataValidations>
  <pageMargins left="0.70866141732283472" right="0.70866141732283472" top="0.74803149606299213" bottom="0.74803149606299213" header="0.31496062992125984" footer="0.31496062992125984"/>
  <pageSetup paperSize="9" scale="2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64"/>
  <sheetViews>
    <sheetView zoomScale="30" zoomScaleNormal="30" workbookViewId="0"/>
  </sheetViews>
  <sheetFormatPr defaultRowHeight="14.25"/>
  <cols>
    <col min="1" max="1" width="3.625" style="19" customWidth="1"/>
    <col min="2" max="2" width="30.625" style="19" customWidth="1"/>
    <col min="3" max="3" width="15.625" style="19" customWidth="1"/>
    <col min="4" max="4" width="3.625" style="19" customWidth="1"/>
    <col min="5" max="5" width="25.625" style="19" customWidth="1"/>
    <col min="6" max="6" width="3.625" style="19" customWidth="1"/>
    <col min="7" max="7" width="30.625" style="19" customWidth="1"/>
    <col min="8" max="8" width="3.625" style="19" customWidth="1"/>
    <col min="9" max="9" width="15.625" style="19" customWidth="1"/>
    <col min="10" max="10" width="30.625" style="19" customWidth="1"/>
    <col min="11" max="11" width="3.625" style="19" customWidth="1"/>
    <col min="12" max="12" width="25.625" style="19" customWidth="1"/>
    <col min="13" max="13" width="3.625" style="19" customWidth="1"/>
    <col min="14" max="14" width="35.625" style="19" customWidth="1"/>
    <col min="15" max="15" width="3.625" style="19" customWidth="1"/>
    <col min="16" max="16" width="25.625" style="19" customWidth="1"/>
    <col min="17" max="17" width="3.625" style="19" customWidth="1"/>
    <col min="18" max="18" width="35.625" style="19" customWidth="1"/>
    <col min="19" max="19" width="10.625" style="19" customWidth="1"/>
    <col min="20" max="21" width="5.25" style="19" customWidth="1"/>
    <col min="22" max="22" width="9.75" style="19" customWidth="1"/>
    <col min="23" max="23" width="15.625" style="19" customWidth="1"/>
    <col min="24" max="35" width="9.625" style="19" customWidth="1"/>
    <col min="36" max="265" width="9" style="19"/>
    <col min="266" max="266" width="2.625" style="19" customWidth="1"/>
    <col min="267" max="270" width="9.625" style="19" customWidth="1"/>
    <col min="271" max="271" width="49.25" style="19" customWidth="1"/>
    <col min="272" max="273" width="6" style="19" customWidth="1"/>
    <col min="274" max="274" width="10.75" style="19" customWidth="1"/>
    <col min="275" max="275" width="44.875" style="19" customWidth="1"/>
    <col min="276" max="277" width="5.25" style="19" customWidth="1"/>
    <col min="278" max="278" width="9.75" style="19" customWidth="1"/>
    <col min="279" max="279" width="15.625" style="19" customWidth="1"/>
    <col min="280" max="291" width="9.625" style="19" customWidth="1"/>
    <col min="292" max="521" width="9" style="19"/>
    <col min="522" max="522" width="2.625" style="19" customWidth="1"/>
    <col min="523" max="526" width="9.625" style="19" customWidth="1"/>
    <col min="527" max="527" width="49.25" style="19" customWidth="1"/>
    <col min="528" max="529" width="6" style="19" customWidth="1"/>
    <col min="530" max="530" width="10.75" style="19" customWidth="1"/>
    <col min="531" max="531" width="44.875" style="19" customWidth="1"/>
    <col min="532" max="533" width="5.25" style="19" customWidth="1"/>
    <col min="534" max="534" width="9.75" style="19" customWidth="1"/>
    <col min="535" max="535" width="15.625" style="19" customWidth="1"/>
    <col min="536" max="547" width="9.625" style="19" customWidth="1"/>
    <col min="548" max="777" width="9" style="19"/>
    <col min="778" max="778" width="2.625" style="19" customWidth="1"/>
    <col min="779" max="782" width="9.625" style="19" customWidth="1"/>
    <col min="783" max="783" width="49.25" style="19" customWidth="1"/>
    <col min="784" max="785" width="6" style="19" customWidth="1"/>
    <col min="786" max="786" width="10.75" style="19" customWidth="1"/>
    <col min="787" max="787" width="44.875" style="19" customWidth="1"/>
    <col min="788" max="789" width="5.25" style="19" customWidth="1"/>
    <col min="790" max="790" width="9.75" style="19" customWidth="1"/>
    <col min="791" max="791" width="15.625" style="19" customWidth="1"/>
    <col min="792" max="803" width="9.625" style="19" customWidth="1"/>
    <col min="804" max="1033" width="9" style="19"/>
    <col min="1034" max="1034" width="2.625" style="19" customWidth="1"/>
    <col min="1035" max="1038" width="9.625" style="19" customWidth="1"/>
    <col min="1039" max="1039" width="49.25" style="19" customWidth="1"/>
    <col min="1040" max="1041" width="6" style="19" customWidth="1"/>
    <col min="1042" max="1042" width="10.75" style="19" customWidth="1"/>
    <col min="1043" max="1043" width="44.875" style="19" customWidth="1"/>
    <col min="1044" max="1045" width="5.25" style="19" customWidth="1"/>
    <col min="1046" max="1046" width="9.75" style="19" customWidth="1"/>
    <col min="1047" max="1047" width="15.625" style="19" customWidth="1"/>
    <col min="1048" max="1059" width="9.625" style="19" customWidth="1"/>
    <col min="1060" max="1289" width="9" style="19"/>
    <col min="1290" max="1290" width="2.625" style="19" customWidth="1"/>
    <col min="1291" max="1294" width="9.625" style="19" customWidth="1"/>
    <col min="1295" max="1295" width="49.25" style="19" customWidth="1"/>
    <col min="1296" max="1297" width="6" style="19" customWidth="1"/>
    <col min="1298" max="1298" width="10.75" style="19" customWidth="1"/>
    <col min="1299" max="1299" width="44.875" style="19" customWidth="1"/>
    <col min="1300" max="1301" width="5.25" style="19" customWidth="1"/>
    <col min="1302" max="1302" width="9.75" style="19" customWidth="1"/>
    <col min="1303" max="1303" width="15.625" style="19" customWidth="1"/>
    <col min="1304" max="1315" width="9.625" style="19" customWidth="1"/>
    <col min="1316" max="1545" width="9" style="19"/>
    <col min="1546" max="1546" width="2.625" style="19" customWidth="1"/>
    <col min="1547" max="1550" width="9.625" style="19" customWidth="1"/>
    <col min="1551" max="1551" width="49.25" style="19" customWidth="1"/>
    <col min="1552" max="1553" width="6" style="19" customWidth="1"/>
    <col min="1554" max="1554" width="10.75" style="19" customWidth="1"/>
    <col min="1555" max="1555" width="44.875" style="19" customWidth="1"/>
    <col min="1556" max="1557" width="5.25" style="19" customWidth="1"/>
    <col min="1558" max="1558" width="9.75" style="19" customWidth="1"/>
    <col min="1559" max="1559" width="15.625" style="19" customWidth="1"/>
    <col min="1560" max="1571" width="9.625" style="19" customWidth="1"/>
    <col min="1572" max="1801" width="9" style="19"/>
    <col min="1802" max="1802" width="2.625" style="19" customWidth="1"/>
    <col min="1803" max="1806" width="9.625" style="19" customWidth="1"/>
    <col min="1807" max="1807" width="49.25" style="19" customWidth="1"/>
    <col min="1808" max="1809" width="6" style="19" customWidth="1"/>
    <col min="1810" max="1810" width="10.75" style="19" customWidth="1"/>
    <col min="1811" max="1811" width="44.875" style="19" customWidth="1"/>
    <col min="1812" max="1813" width="5.25" style="19" customWidth="1"/>
    <col min="1814" max="1814" width="9.75" style="19" customWidth="1"/>
    <col min="1815" max="1815" width="15.625" style="19" customWidth="1"/>
    <col min="1816" max="1827" width="9.625" style="19" customWidth="1"/>
    <col min="1828" max="2057" width="9" style="19"/>
    <col min="2058" max="2058" width="2.625" style="19" customWidth="1"/>
    <col min="2059" max="2062" width="9.625" style="19" customWidth="1"/>
    <col min="2063" max="2063" width="49.25" style="19" customWidth="1"/>
    <col min="2064" max="2065" width="6" style="19" customWidth="1"/>
    <col min="2066" max="2066" width="10.75" style="19" customWidth="1"/>
    <col min="2067" max="2067" width="44.875" style="19" customWidth="1"/>
    <col min="2068" max="2069" width="5.25" style="19" customWidth="1"/>
    <col min="2070" max="2070" width="9.75" style="19" customWidth="1"/>
    <col min="2071" max="2071" width="15.625" style="19" customWidth="1"/>
    <col min="2072" max="2083" width="9.625" style="19" customWidth="1"/>
    <col min="2084" max="2313" width="9" style="19"/>
    <col min="2314" max="2314" width="2.625" style="19" customWidth="1"/>
    <col min="2315" max="2318" width="9.625" style="19" customWidth="1"/>
    <col min="2319" max="2319" width="49.25" style="19" customWidth="1"/>
    <col min="2320" max="2321" width="6" style="19" customWidth="1"/>
    <col min="2322" max="2322" width="10.75" style="19" customWidth="1"/>
    <col min="2323" max="2323" width="44.875" style="19" customWidth="1"/>
    <col min="2324" max="2325" width="5.25" style="19" customWidth="1"/>
    <col min="2326" max="2326" width="9.75" style="19" customWidth="1"/>
    <col min="2327" max="2327" width="15.625" style="19" customWidth="1"/>
    <col min="2328" max="2339" width="9.625" style="19" customWidth="1"/>
    <col min="2340" max="2569" width="9" style="19"/>
    <col min="2570" max="2570" width="2.625" style="19" customWidth="1"/>
    <col min="2571" max="2574" width="9.625" style="19" customWidth="1"/>
    <col min="2575" max="2575" width="49.25" style="19" customWidth="1"/>
    <col min="2576" max="2577" width="6" style="19" customWidth="1"/>
    <col min="2578" max="2578" width="10.75" style="19" customWidth="1"/>
    <col min="2579" max="2579" width="44.875" style="19" customWidth="1"/>
    <col min="2580" max="2581" width="5.25" style="19" customWidth="1"/>
    <col min="2582" max="2582" width="9.75" style="19" customWidth="1"/>
    <col min="2583" max="2583" width="15.625" style="19" customWidth="1"/>
    <col min="2584" max="2595" width="9.625" style="19" customWidth="1"/>
    <col min="2596" max="2825" width="9" style="19"/>
    <col min="2826" max="2826" width="2.625" style="19" customWidth="1"/>
    <col min="2827" max="2830" width="9.625" style="19" customWidth="1"/>
    <col min="2831" max="2831" width="49.25" style="19" customWidth="1"/>
    <col min="2832" max="2833" width="6" style="19" customWidth="1"/>
    <col min="2834" max="2834" width="10.75" style="19" customWidth="1"/>
    <col min="2835" max="2835" width="44.875" style="19" customWidth="1"/>
    <col min="2836" max="2837" width="5.25" style="19" customWidth="1"/>
    <col min="2838" max="2838" width="9.75" style="19" customWidth="1"/>
    <col min="2839" max="2839" width="15.625" style="19" customWidth="1"/>
    <col min="2840" max="2851" width="9.625" style="19" customWidth="1"/>
    <col min="2852" max="3081" width="9" style="19"/>
    <col min="3082" max="3082" width="2.625" style="19" customWidth="1"/>
    <col min="3083" max="3086" width="9.625" style="19" customWidth="1"/>
    <col min="3087" max="3087" width="49.25" style="19" customWidth="1"/>
    <col min="3088" max="3089" width="6" style="19" customWidth="1"/>
    <col min="3090" max="3090" width="10.75" style="19" customWidth="1"/>
    <col min="3091" max="3091" width="44.875" style="19" customWidth="1"/>
    <col min="3092" max="3093" width="5.25" style="19" customWidth="1"/>
    <col min="3094" max="3094" width="9.75" style="19" customWidth="1"/>
    <col min="3095" max="3095" width="15.625" style="19" customWidth="1"/>
    <col min="3096" max="3107" width="9.625" style="19" customWidth="1"/>
    <col min="3108" max="3337" width="9" style="19"/>
    <col min="3338" max="3338" width="2.625" style="19" customWidth="1"/>
    <col min="3339" max="3342" width="9.625" style="19" customWidth="1"/>
    <col min="3343" max="3343" width="49.25" style="19" customWidth="1"/>
    <col min="3344" max="3345" width="6" style="19" customWidth="1"/>
    <col min="3346" max="3346" width="10.75" style="19" customWidth="1"/>
    <col min="3347" max="3347" width="44.875" style="19" customWidth="1"/>
    <col min="3348" max="3349" width="5.25" style="19" customWidth="1"/>
    <col min="3350" max="3350" width="9.75" style="19" customWidth="1"/>
    <col min="3351" max="3351" width="15.625" style="19" customWidth="1"/>
    <col min="3352" max="3363" width="9.625" style="19" customWidth="1"/>
    <col min="3364" max="3593" width="9" style="19"/>
    <col min="3594" max="3594" width="2.625" style="19" customWidth="1"/>
    <col min="3595" max="3598" width="9.625" style="19" customWidth="1"/>
    <col min="3599" max="3599" width="49.25" style="19" customWidth="1"/>
    <col min="3600" max="3601" width="6" style="19" customWidth="1"/>
    <col min="3602" max="3602" width="10.75" style="19" customWidth="1"/>
    <col min="3603" max="3603" width="44.875" style="19" customWidth="1"/>
    <col min="3604" max="3605" width="5.25" style="19" customWidth="1"/>
    <col min="3606" max="3606" width="9.75" style="19" customWidth="1"/>
    <col min="3607" max="3607" width="15.625" style="19" customWidth="1"/>
    <col min="3608" max="3619" width="9.625" style="19" customWidth="1"/>
    <col min="3620" max="3849" width="9" style="19"/>
    <col min="3850" max="3850" width="2.625" style="19" customWidth="1"/>
    <col min="3851" max="3854" width="9.625" style="19" customWidth="1"/>
    <col min="3855" max="3855" width="49.25" style="19" customWidth="1"/>
    <col min="3856" max="3857" width="6" style="19" customWidth="1"/>
    <col min="3858" max="3858" width="10.75" style="19" customWidth="1"/>
    <col min="3859" max="3859" width="44.875" style="19" customWidth="1"/>
    <col min="3860" max="3861" width="5.25" style="19" customWidth="1"/>
    <col min="3862" max="3862" width="9.75" style="19" customWidth="1"/>
    <col min="3863" max="3863" width="15.625" style="19" customWidth="1"/>
    <col min="3864" max="3875" width="9.625" style="19" customWidth="1"/>
    <col min="3876" max="4105" width="9" style="19"/>
    <col min="4106" max="4106" width="2.625" style="19" customWidth="1"/>
    <col min="4107" max="4110" width="9.625" style="19" customWidth="1"/>
    <col min="4111" max="4111" width="49.25" style="19" customWidth="1"/>
    <col min="4112" max="4113" width="6" style="19" customWidth="1"/>
    <col min="4114" max="4114" width="10.75" style="19" customWidth="1"/>
    <col min="4115" max="4115" width="44.875" style="19" customWidth="1"/>
    <col min="4116" max="4117" width="5.25" style="19" customWidth="1"/>
    <col min="4118" max="4118" width="9.75" style="19" customWidth="1"/>
    <col min="4119" max="4119" width="15.625" style="19" customWidth="1"/>
    <col min="4120" max="4131" width="9.625" style="19" customWidth="1"/>
    <col min="4132" max="4361" width="9" style="19"/>
    <col min="4362" max="4362" width="2.625" style="19" customWidth="1"/>
    <col min="4363" max="4366" width="9.625" style="19" customWidth="1"/>
    <col min="4367" max="4367" width="49.25" style="19" customWidth="1"/>
    <col min="4368" max="4369" width="6" style="19" customWidth="1"/>
    <col min="4370" max="4370" width="10.75" style="19" customWidth="1"/>
    <col min="4371" max="4371" width="44.875" style="19" customWidth="1"/>
    <col min="4372" max="4373" width="5.25" style="19" customWidth="1"/>
    <col min="4374" max="4374" width="9.75" style="19" customWidth="1"/>
    <col min="4375" max="4375" width="15.625" style="19" customWidth="1"/>
    <col min="4376" max="4387" width="9.625" style="19" customWidth="1"/>
    <col min="4388" max="4617" width="9" style="19"/>
    <col min="4618" max="4618" width="2.625" style="19" customWidth="1"/>
    <col min="4619" max="4622" width="9.625" style="19" customWidth="1"/>
    <col min="4623" max="4623" width="49.25" style="19" customWidth="1"/>
    <col min="4624" max="4625" width="6" style="19" customWidth="1"/>
    <col min="4626" max="4626" width="10.75" style="19" customWidth="1"/>
    <col min="4627" max="4627" width="44.875" style="19" customWidth="1"/>
    <col min="4628" max="4629" width="5.25" style="19" customWidth="1"/>
    <col min="4630" max="4630" width="9.75" style="19" customWidth="1"/>
    <col min="4631" max="4631" width="15.625" style="19" customWidth="1"/>
    <col min="4632" max="4643" width="9.625" style="19" customWidth="1"/>
    <col min="4644" max="4873" width="9" style="19"/>
    <col min="4874" max="4874" width="2.625" style="19" customWidth="1"/>
    <col min="4875" max="4878" width="9.625" style="19" customWidth="1"/>
    <col min="4879" max="4879" width="49.25" style="19" customWidth="1"/>
    <col min="4880" max="4881" width="6" style="19" customWidth="1"/>
    <col min="4882" max="4882" width="10.75" style="19" customWidth="1"/>
    <col min="4883" max="4883" width="44.875" style="19" customWidth="1"/>
    <col min="4884" max="4885" width="5.25" style="19" customWidth="1"/>
    <col min="4886" max="4886" width="9.75" style="19" customWidth="1"/>
    <col min="4887" max="4887" width="15.625" style="19" customWidth="1"/>
    <col min="4888" max="4899" width="9.625" style="19" customWidth="1"/>
    <col min="4900" max="5129" width="9" style="19"/>
    <col min="5130" max="5130" width="2.625" style="19" customWidth="1"/>
    <col min="5131" max="5134" width="9.625" style="19" customWidth="1"/>
    <col min="5135" max="5135" width="49.25" style="19" customWidth="1"/>
    <col min="5136" max="5137" width="6" style="19" customWidth="1"/>
    <col min="5138" max="5138" width="10.75" style="19" customWidth="1"/>
    <col min="5139" max="5139" width="44.875" style="19" customWidth="1"/>
    <col min="5140" max="5141" width="5.25" style="19" customWidth="1"/>
    <col min="5142" max="5142" width="9.75" style="19" customWidth="1"/>
    <col min="5143" max="5143" width="15.625" style="19" customWidth="1"/>
    <col min="5144" max="5155" width="9.625" style="19" customWidth="1"/>
    <col min="5156" max="5385" width="9" style="19"/>
    <col min="5386" max="5386" width="2.625" style="19" customWidth="1"/>
    <col min="5387" max="5390" width="9.625" style="19" customWidth="1"/>
    <col min="5391" max="5391" width="49.25" style="19" customWidth="1"/>
    <col min="5392" max="5393" width="6" style="19" customWidth="1"/>
    <col min="5394" max="5394" width="10.75" style="19" customWidth="1"/>
    <col min="5395" max="5395" width="44.875" style="19" customWidth="1"/>
    <col min="5396" max="5397" width="5.25" style="19" customWidth="1"/>
    <col min="5398" max="5398" width="9.75" style="19" customWidth="1"/>
    <col min="5399" max="5399" width="15.625" style="19" customWidth="1"/>
    <col min="5400" max="5411" width="9.625" style="19" customWidth="1"/>
    <col min="5412" max="5641" width="9" style="19"/>
    <col min="5642" max="5642" width="2.625" style="19" customWidth="1"/>
    <col min="5643" max="5646" width="9.625" style="19" customWidth="1"/>
    <col min="5647" max="5647" width="49.25" style="19" customWidth="1"/>
    <col min="5648" max="5649" width="6" style="19" customWidth="1"/>
    <col min="5650" max="5650" width="10.75" style="19" customWidth="1"/>
    <col min="5651" max="5651" width="44.875" style="19" customWidth="1"/>
    <col min="5652" max="5653" width="5.25" style="19" customWidth="1"/>
    <col min="5654" max="5654" width="9.75" style="19" customWidth="1"/>
    <col min="5655" max="5655" width="15.625" style="19" customWidth="1"/>
    <col min="5656" max="5667" width="9.625" style="19" customWidth="1"/>
    <col min="5668" max="5897" width="9" style="19"/>
    <col min="5898" max="5898" width="2.625" style="19" customWidth="1"/>
    <col min="5899" max="5902" width="9.625" style="19" customWidth="1"/>
    <col min="5903" max="5903" width="49.25" style="19" customWidth="1"/>
    <col min="5904" max="5905" width="6" style="19" customWidth="1"/>
    <col min="5906" max="5906" width="10.75" style="19" customWidth="1"/>
    <col min="5907" max="5907" width="44.875" style="19" customWidth="1"/>
    <col min="5908" max="5909" width="5.25" style="19" customWidth="1"/>
    <col min="5910" max="5910" width="9.75" style="19" customWidth="1"/>
    <col min="5911" max="5911" width="15.625" style="19" customWidth="1"/>
    <col min="5912" max="5923" width="9.625" style="19" customWidth="1"/>
    <col min="5924" max="6153" width="9" style="19"/>
    <col min="6154" max="6154" width="2.625" style="19" customWidth="1"/>
    <col min="6155" max="6158" width="9.625" style="19" customWidth="1"/>
    <col min="6159" max="6159" width="49.25" style="19" customWidth="1"/>
    <col min="6160" max="6161" width="6" style="19" customWidth="1"/>
    <col min="6162" max="6162" width="10.75" style="19" customWidth="1"/>
    <col min="6163" max="6163" width="44.875" style="19" customWidth="1"/>
    <col min="6164" max="6165" width="5.25" style="19" customWidth="1"/>
    <col min="6166" max="6166" width="9.75" style="19" customWidth="1"/>
    <col min="6167" max="6167" width="15.625" style="19" customWidth="1"/>
    <col min="6168" max="6179" width="9.625" style="19" customWidth="1"/>
    <col min="6180" max="6409" width="9" style="19"/>
    <col min="6410" max="6410" width="2.625" style="19" customWidth="1"/>
    <col min="6411" max="6414" width="9.625" style="19" customWidth="1"/>
    <col min="6415" max="6415" width="49.25" style="19" customWidth="1"/>
    <col min="6416" max="6417" width="6" style="19" customWidth="1"/>
    <col min="6418" max="6418" width="10.75" style="19" customWidth="1"/>
    <col min="6419" max="6419" width="44.875" style="19" customWidth="1"/>
    <col min="6420" max="6421" width="5.25" style="19" customWidth="1"/>
    <col min="6422" max="6422" width="9.75" style="19" customWidth="1"/>
    <col min="6423" max="6423" width="15.625" style="19" customWidth="1"/>
    <col min="6424" max="6435" width="9.625" style="19" customWidth="1"/>
    <col min="6436" max="6665" width="9" style="19"/>
    <col min="6666" max="6666" width="2.625" style="19" customWidth="1"/>
    <col min="6667" max="6670" width="9.625" style="19" customWidth="1"/>
    <col min="6671" max="6671" width="49.25" style="19" customWidth="1"/>
    <col min="6672" max="6673" width="6" style="19" customWidth="1"/>
    <col min="6674" max="6674" width="10.75" style="19" customWidth="1"/>
    <col min="6675" max="6675" width="44.875" style="19" customWidth="1"/>
    <col min="6676" max="6677" width="5.25" style="19" customWidth="1"/>
    <col min="6678" max="6678" width="9.75" style="19" customWidth="1"/>
    <col min="6679" max="6679" width="15.625" style="19" customWidth="1"/>
    <col min="6680" max="6691" width="9.625" style="19" customWidth="1"/>
    <col min="6692" max="6921" width="9" style="19"/>
    <col min="6922" max="6922" width="2.625" style="19" customWidth="1"/>
    <col min="6923" max="6926" width="9.625" style="19" customWidth="1"/>
    <col min="6927" max="6927" width="49.25" style="19" customWidth="1"/>
    <col min="6928" max="6929" width="6" style="19" customWidth="1"/>
    <col min="6930" max="6930" width="10.75" style="19" customWidth="1"/>
    <col min="6931" max="6931" width="44.875" style="19" customWidth="1"/>
    <col min="6932" max="6933" width="5.25" style="19" customWidth="1"/>
    <col min="6934" max="6934" width="9.75" style="19" customWidth="1"/>
    <col min="6935" max="6935" width="15.625" style="19" customWidth="1"/>
    <col min="6936" max="6947" width="9.625" style="19" customWidth="1"/>
    <col min="6948" max="7177" width="9" style="19"/>
    <col min="7178" max="7178" width="2.625" style="19" customWidth="1"/>
    <col min="7179" max="7182" width="9.625" style="19" customWidth="1"/>
    <col min="7183" max="7183" width="49.25" style="19" customWidth="1"/>
    <col min="7184" max="7185" width="6" style="19" customWidth="1"/>
    <col min="7186" max="7186" width="10.75" style="19" customWidth="1"/>
    <col min="7187" max="7187" width="44.875" style="19" customWidth="1"/>
    <col min="7188" max="7189" width="5.25" style="19" customWidth="1"/>
    <col min="7190" max="7190" width="9.75" style="19" customWidth="1"/>
    <col min="7191" max="7191" width="15.625" style="19" customWidth="1"/>
    <col min="7192" max="7203" width="9.625" style="19" customWidth="1"/>
    <col min="7204" max="7433" width="9" style="19"/>
    <col min="7434" max="7434" width="2.625" style="19" customWidth="1"/>
    <col min="7435" max="7438" width="9.625" style="19" customWidth="1"/>
    <col min="7439" max="7439" width="49.25" style="19" customWidth="1"/>
    <col min="7440" max="7441" width="6" style="19" customWidth="1"/>
    <col min="7442" max="7442" width="10.75" style="19" customWidth="1"/>
    <col min="7443" max="7443" width="44.875" style="19" customWidth="1"/>
    <col min="7444" max="7445" width="5.25" style="19" customWidth="1"/>
    <col min="7446" max="7446" width="9.75" style="19" customWidth="1"/>
    <col min="7447" max="7447" width="15.625" style="19" customWidth="1"/>
    <col min="7448" max="7459" width="9.625" style="19" customWidth="1"/>
    <col min="7460" max="7689" width="9" style="19"/>
    <col min="7690" max="7690" width="2.625" style="19" customWidth="1"/>
    <col min="7691" max="7694" width="9.625" style="19" customWidth="1"/>
    <col min="7695" max="7695" width="49.25" style="19" customWidth="1"/>
    <col min="7696" max="7697" width="6" style="19" customWidth="1"/>
    <col min="7698" max="7698" width="10.75" style="19" customWidth="1"/>
    <col min="7699" max="7699" width="44.875" style="19" customWidth="1"/>
    <col min="7700" max="7701" width="5.25" style="19" customWidth="1"/>
    <col min="7702" max="7702" width="9.75" style="19" customWidth="1"/>
    <col min="7703" max="7703" width="15.625" style="19" customWidth="1"/>
    <col min="7704" max="7715" width="9.625" style="19" customWidth="1"/>
    <col min="7716" max="7945" width="9" style="19"/>
    <col min="7946" max="7946" width="2.625" style="19" customWidth="1"/>
    <col min="7947" max="7950" width="9.625" style="19" customWidth="1"/>
    <col min="7951" max="7951" width="49.25" style="19" customWidth="1"/>
    <col min="7952" max="7953" width="6" style="19" customWidth="1"/>
    <col min="7954" max="7954" width="10.75" style="19" customWidth="1"/>
    <col min="7955" max="7955" width="44.875" style="19" customWidth="1"/>
    <col min="7956" max="7957" width="5.25" style="19" customWidth="1"/>
    <col min="7958" max="7958" width="9.75" style="19" customWidth="1"/>
    <col min="7959" max="7959" width="15.625" style="19" customWidth="1"/>
    <col min="7960" max="7971" width="9.625" style="19" customWidth="1"/>
    <col min="7972" max="8201" width="9" style="19"/>
    <col min="8202" max="8202" width="2.625" style="19" customWidth="1"/>
    <col min="8203" max="8206" width="9.625" style="19" customWidth="1"/>
    <col min="8207" max="8207" width="49.25" style="19" customWidth="1"/>
    <col min="8208" max="8209" width="6" style="19" customWidth="1"/>
    <col min="8210" max="8210" width="10.75" style="19" customWidth="1"/>
    <col min="8211" max="8211" width="44.875" style="19" customWidth="1"/>
    <col min="8212" max="8213" width="5.25" style="19" customWidth="1"/>
    <col min="8214" max="8214" width="9.75" style="19" customWidth="1"/>
    <col min="8215" max="8215" width="15.625" style="19" customWidth="1"/>
    <col min="8216" max="8227" width="9.625" style="19" customWidth="1"/>
    <col min="8228" max="8457" width="9" style="19"/>
    <col min="8458" max="8458" width="2.625" style="19" customWidth="1"/>
    <col min="8459" max="8462" width="9.625" style="19" customWidth="1"/>
    <col min="8463" max="8463" width="49.25" style="19" customWidth="1"/>
    <col min="8464" max="8465" width="6" style="19" customWidth="1"/>
    <col min="8466" max="8466" width="10.75" style="19" customWidth="1"/>
    <col min="8467" max="8467" width="44.875" style="19" customWidth="1"/>
    <col min="8468" max="8469" width="5.25" style="19" customWidth="1"/>
    <col min="8470" max="8470" width="9.75" style="19" customWidth="1"/>
    <col min="8471" max="8471" width="15.625" style="19" customWidth="1"/>
    <col min="8472" max="8483" width="9.625" style="19" customWidth="1"/>
    <col min="8484" max="8713" width="9" style="19"/>
    <col min="8714" max="8714" width="2.625" style="19" customWidth="1"/>
    <col min="8715" max="8718" width="9.625" style="19" customWidth="1"/>
    <col min="8719" max="8719" width="49.25" style="19" customWidth="1"/>
    <col min="8720" max="8721" width="6" style="19" customWidth="1"/>
    <col min="8722" max="8722" width="10.75" style="19" customWidth="1"/>
    <col min="8723" max="8723" width="44.875" style="19" customWidth="1"/>
    <col min="8724" max="8725" width="5.25" style="19" customWidth="1"/>
    <col min="8726" max="8726" width="9.75" style="19" customWidth="1"/>
    <col min="8727" max="8727" width="15.625" style="19" customWidth="1"/>
    <col min="8728" max="8739" width="9.625" style="19" customWidth="1"/>
    <col min="8740" max="8969" width="9" style="19"/>
    <col min="8970" max="8970" width="2.625" style="19" customWidth="1"/>
    <col min="8971" max="8974" width="9.625" style="19" customWidth="1"/>
    <col min="8975" max="8975" width="49.25" style="19" customWidth="1"/>
    <col min="8976" max="8977" width="6" style="19" customWidth="1"/>
    <col min="8978" max="8978" width="10.75" style="19" customWidth="1"/>
    <col min="8979" max="8979" width="44.875" style="19" customWidth="1"/>
    <col min="8980" max="8981" width="5.25" style="19" customWidth="1"/>
    <col min="8982" max="8982" width="9.75" style="19" customWidth="1"/>
    <col min="8983" max="8983" width="15.625" style="19" customWidth="1"/>
    <col min="8984" max="8995" width="9.625" style="19" customWidth="1"/>
    <col min="8996" max="9225" width="9" style="19"/>
    <col min="9226" max="9226" width="2.625" style="19" customWidth="1"/>
    <col min="9227" max="9230" width="9.625" style="19" customWidth="1"/>
    <col min="9231" max="9231" width="49.25" style="19" customWidth="1"/>
    <col min="9232" max="9233" width="6" style="19" customWidth="1"/>
    <col min="9234" max="9234" width="10.75" style="19" customWidth="1"/>
    <col min="9235" max="9235" width="44.875" style="19" customWidth="1"/>
    <col min="9236" max="9237" width="5.25" style="19" customWidth="1"/>
    <col min="9238" max="9238" width="9.75" style="19" customWidth="1"/>
    <col min="9239" max="9239" width="15.625" style="19" customWidth="1"/>
    <col min="9240" max="9251" width="9.625" style="19" customWidth="1"/>
    <col min="9252" max="9481" width="9" style="19"/>
    <col min="9482" max="9482" width="2.625" style="19" customWidth="1"/>
    <col min="9483" max="9486" width="9.625" style="19" customWidth="1"/>
    <col min="9487" max="9487" width="49.25" style="19" customWidth="1"/>
    <col min="9488" max="9489" width="6" style="19" customWidth="1"/>
    <col min="9490" max="9490" width="10.75" style="19" customWidth="1"/>
    <col min="9491" max="9491" width="44.875" style="19" customWidth="1"/>
    <col min="9492" max="9493" width="5.25" style="19" customWidth="1"/>
    <col min="9494" max="9494" width="9.75" style="19" customWidth="1"/>
    <col min="9495" max="9495" width="15.625" style="19" customWidth="1"/>
    <col min="9496" max="9507" width="9.625" style="19" customWidth="1"/>
    <col min="9508" max="9737" width="9" style="19"/>
    <col min="9738" max="9738" width="2.625" style="19" customWidth="1"/>
    <col min="9739" max="9742" width="9.625" style="19" customWidth="1"/>
    <col min="9743" max="9743" width="49.25" style="19" customWidth="1"/>
    <col min="9744" max="9745" width="6" style="19" customWidth="1"/>
    <col min="9746" max="9746" width="10.75" style="19" customWidth="1"/>
    <col min="9747" max="9747" width="44.875" style="19" customWidth="1"/>
    <col min="9748" max="9749" width="5.25" style="19" customWidth="1"/>
    <col min="9750" max="9750" width="9.75" style="19" customWidth="1"/>
    <col min="9751" max="9751" width="15.625" style="19" customWidth="1"/>
    <col min="9752" max="9763" width="9.625" style="19" customWidth="1"/>
    <col min="9764" max="9993" width="9" style="19"/>
    <col min="9994" max="9994" width="2.625" style="19" customWidth="1"/>
    <col min="9995" max="9998" width="9.625" style="19" customWidth="1"/>
    <col min="9999" max="9999" width="49.25" style="19" customWidth="1"/>
    <col min="10000" max="10001" width="6" style="19" customWidth="1"/>
    <col min="10002" max="10002" width="10.75" style="19" customWidth="1"/>
    <col min="10003" max="10003" width="44.875" style="19" customWidth="1"/>
    <col min="10004" max="10005" width="5.25" style="19" customWidth="1"/>
    <col min="10006" max="10006" width="9.75" style="19" customWidth="1"/>
    <col min="10007" max="10007" width="15.625" style="19" customWidth="1"/>
    <col min="10008" max="10019" width="9.625" style="19" customWidth="1"/>
    <col min="10020" max="10249" width="9" style="19"/>
    <col min="10250" max="10250" width="2.625" style="19" customWidth="1"/>
    <col min="10251" max="10254" width="9.625" style="19" customWidth="1"/>
    <col min="10255" max="10255" width="49.25" style="19" customWidth="1"/>
    <col min="10256" max="10257" width="6" style="19" customWidth="1"/>
    <col min="10258" max="10258" width="10.75" style="19" customWidth="1"/>
    <col min="10259" max="10259" width="44.875" style="19" customWidth="1"/>
    <col min="10260" max="10261" width="5.25" style="19" customWidth="1"/>
    <col min="10262" max="10262" width="9.75" style="19" customWidth="1"/>
    <col min="10263" max="10263" width="15.625" style="19" customWidth="1"/>
    <col min="10264" max="10275" width="9.625" style="19" customWidth="1"/>
    <col min="10276" max="10505" width="9" style="19"/>
    <col min="10506" max="10506" width="2.625" style="19" customWidth="1"/>
    <col min="10507" max="10510" width="9.625" style="19" customWidth="1"/>
    <col min="10511" max="10511" width="49.25" style="19" customWidth="1"/>
    <col min="10512" max="10513" width="6" style="19" customWidth="1"/>
    <col min="10514" max="10514" width="10.75" style="19" customWidth="1"/>
    <col min="10515" max="10515" width="44.875" style="19" customWidth="1"/>
    <col min="10516" max="10517" width="5.25" style="19" customWidth="1"/>
    <col min="10518" max="10518" width="9.75" style="19" customWidth="1"/>
    <col min="10519" max="10519" width="15.625" style="19" customWidth="1"/>
    <col min="10520" max="10531" width="9.625" style="19" customWidth="1"/>
    <col min="10532" max="10761" width="9" style="19"/>
    <col min="10762" max="10762" width="2.625" style="19" customWidth="1"/>
    <col min="10763" max="10766" width="9.625" style="19" customWidth="1"/>
    <col min="10767" max="10767" width="49.25" style="19" customWidth="1"/>
    <col min="10768" max="10769" width="6" style="19" customWidth="1"/>
    <col min="10770" max="10770" width="10.75" style="19" customWidth="1"/>
    <col min="10771" max="10771" width="44.875" style="19" customWidth="1"/>
    <col min="10772" max="10773" width="5.25" style="19" customWidth="1"/>
    <col min="10774" max="10774" width="9.75" style="19" customWidth="1"/>
    <col min="10775" max="10775" width="15.625" style="19" customWidth="1"/>
    <col min="10776" max="10787" width="9.625" style="19" customWidth="1"/>
    <col min="10788" max="11017" width="9" style="19"/>
    <col min="11018" max="11018" width="2.625" style="19" customWidth="1"/>
    <col min="11019" max="11022" width="9.625" style="19" customWidth="1"/>
    <col min="11023" max="11023" width="49.25" style="19" customWidth="1"/>
    <col min="11024" max="11025" width="6" style="19" customWidth="1"/>
    <col min="11026" max="11026" width="10.75" style="19" customWidth="1"/>
    <col min="11027" max="11027" width="44.875" style="19" customWidth="1"/>
    <col min="11028" max="11029" width="5.25" style="19" customWidth="1"/>
    <col min="11030" max="11030" width="9.75" style="19" customWidth="1"/>
    <col min="11031" max="11031" width="15.625" style="19" customWidth="1"/>
    <col min="11032" max="11043" width="9.625" style="19" customWidth="1"/>
    <col min="11044" max="11273" width="9" style="19"/>
    <col min="11274" max="11274" width="2.625" style="19" customWidth="1"/>
    <col min="11275" max="11278" width="9.625" style="19" customWidth="1"/>
    <col min="11279" max="11279" width="49.25" style="19" customWidth="1"/>
    <col min="11280" max="11281" width="6" style="19" customWidth="1"/>
    <col min="11282" max="11282" width="10.75" style="19" customWidth="1"/>
    <col min="11283" max="11283" width="44.875" style="19" customWidth="1"/>
    <col min="11284" max="11285" width="5.25" style="19" customWidth="1"/>
    <col min="11286" max="11286" width="9.75" style="19" customWidth="1"/>
    <col min="11287" max="11287" width="15.625" style="19" customWidth="1"/>
    <col min="11288" max="11299" width="9.625" style="19" customWidth="1"/>
    <col min="11300" max="11529" width="9" style="19"/>
    <col min="11530" max="11530" width="2.625" style="19" customWidth="1"/>
    <col min="11531" max="11534" width="9.625" style="19" customWidth="1"/>
    <col min="11535" max="11535" width="49.25" style="19" customWidth="1"/>
    <col min="11536" max="11537" width="6" style="19" customWidth="1"/>
    <col min="11538" max="11538" width="10.75" style="19" customWidth="1"/>
    <col min="11539" max="11539" width="44.875" style="19" customWidth="1"/>
    <col min="11540" max="11541" width="5.25" style="19" customWidth="1"/>
    <col min="11542" max="11542" width="9.75" style="19" customWidth="1"/>
    <col min="11543" max="11543" width="15.625" style="19" customWidth="1"/>
    <col min="11544" max="11555" width="9.625" style="19" customWidth="1"/>
    <col min="11556" max="11785" width="9" style="19"/>
    <col min="11786" max="11786" width="2.625" style="19" customWidth="1"/>
    <col min="11787" max="11790" width="9.625" style="19" customWidth="1"/>
    <col min="11791" max="11791" width="49.25" style="19" customWidth="1"/>
    <col min="11792" max="11793" width="6" style="19" customWidth="1"/>
    <col min="11794" max="11794" width="10.75" style="19" customWidth="1"/>
    <col min="11795" max="11795" width="44.875" style="19" customWidth="1"/>
    <col min="11796" max="11797" width="5.25" style="19" customWidth="1"/>
    <col min="11798" max="11798" width="9.75" style="19" customWidth="1"/>
    <col min="11799" max="11799" width="15.625" style="19" customWidth="1"/>
    <col min="11800" max="11811" width="9.625" style="19" customWidth="1"/>
    <col min="11812" max="12041" width="9" style="19"/>
    <col min="12042" max="12042" width="2.625" style="19" customWidth="1"/>
    <col min="12043" max="12046" width="9.625" style="19" customWidth="1"/>
    <col min="12047" max="12047" width="49.25" style="19" customWidth="1"/>
    <col min="12048" max="12049" width="6" style="19" customWidth="1"/>
    <col min="12050" max="12050" width="10.75" style="19" customWidth="1"/>
    <col min="12051" max="12051" width="44.875" style="19" customWidth="1"/>
    <col min="12052" max="12053" width="5.25" style="19" customWidth="1"/>
    <col min="12054" max="12054" width="9.75" style="19" customWidth="1"/>
    <col min="12055" max="12055" width="15.625" style="19" customWidth="1"/>
    <col min="12056" max="12067" width="9.625" style="19" customWidth="1"/>
    <col min="12068" max="12297" width="9" style="19"/>
    <col min="12298" max="12298" width="2.625" style="19" customWidth="1"/>
    <col min="12299" max="12302" width="9.625" style="19" customWidth="1"/>
    <col min="12303" max="12303" width="49.25" style="19" customWidth="1"/>
    <col min="12304" max="12305" width="6" style="19" customWidth="1"/>
    <col min="12306" max="12306" width="10.75" style="19" customWidth="1"/>
    <col min="12307" max="12307" width="44.875" style="19" customWidth="1"/>
    <col min="12308" max="12309" width="5.25" style="19" customWidth="1"/>
    <col min="12310" max="12310" width="9.75" style="19" customWidth="1"/>
    <col min="12311" max="12311" width="15.625" style="19" customWidth="1"/>
    <col min="12312" max="12323" width="9.625" style="19" customWidth="1"/>
    <col min="12324" max="12553" width="9" style="19"/>
    <col min="12554" max="12554" width="2.625" style="19" customWidth="1"/>
    <col min="12555" max="12558" width="9.625" style="19" customWidth="1"/>
    <col min="12559" max="12559" width="49.25" style="19" customWidth="1"/>
    <col min="12560" max="12561" width="6" style="19" customWidth="1"/>
    <col min="12562" max="12562" width="10.75" style="19" customWidth="1"/>
    <col min="12563" max="12563" width="44.875" style="19" customWidth="1"/>
    <col min="12564" max="12565" width="5.25" style="19" customWidth="1"/>
    <col min="12566" max="12566" width="9.75" style="19" customWidth="1"/>
    <col min="12567" max="12567" width="15.625" style="19" customWidth="1"/>
    <col min="12568" max="12579" width="9.625" style="19" customWidth="1"/>
    <col min="12580" max="12809" width="9" style="19"/>
    <col min="12810" max="12810" width="2.625" style="19" customWidth="1"/>
    <col min="12811" max="12814" width="9.625" style="19" customWidth="1"/>
    <col min="12815" max="12815" width="49.25" style="19" customWidth="1"/>
    <col min="12816" max="12817" width="6" style="19" customWidth="1"/>
    <col min="12818" max="12818" width="10.75" style="19" customWidth="1"/>
    <col min="12819" max="12819" width="44.875" style="19" customWidth="1"/>
    <col min="12820" max="12821" width="5.25" style="19" customWidth="1"/>
    <col min="12822" max="12822" width="9.75" style="19" customWidth="1"/>
    <col min="12823" max="12823" width="15.625" style="19" customWidth="1"/>
    <col min="12824" max="12835" width="9.625" style="19" customWidth="1"/>
    <col min="12836" max="13065" width="9" style="19"/>
    <col min="13066" max="13066" width="2.625" style="19" customWidth="1"/>
    <col min="13067" max="13070" width="9.625" style="19" customWidth="1"/>
    <col min="13071" max="13071" width="49.25" style="19" customWidth="1"/>
    <col min="13072" max="13073" width="6" style="19" customWidth="1"/>
    <col min="13074" max="13074" width="10.75" style="19" customWidth="1"/>
    <col min="13075" max="13075" width="44.875" style="19" customWidth="1"/>
    <col min="13076" max="13077" width="5.25" style="19" customWidth="1"/>
    <col min="13078" max="13078" width="9.75" style="19" customWidth="1"/>
    <col min="13079" max="13079" width="15.625" style="19" customWidth="1"/>
    <col min="13080" max="13091" width="9.625" style="19" customWidth="1"/>
    <col min="13092" max="13321" width="9" style="19"/>
    <col min="13322" max="13322" width="2.625" style="19" customWidth="1"/>
    <col min="13323" max="13326" width="9.625" style="19" customWidth="1"/>
    <col min="13327" max="13327" width="49.25" style="19" customWidth="1"/>
    <col min="13328" max="13329" width="6" style="19" customWidth="1"/>
    <col min="13330" max="13330" width="10.75" style="19" customWidth="1"/>
    <col min="13331" max="13331" width="44.875" style="19" customWidth="1"/>
    <col min="13332" max="13333" width="5.25" style="19" customWidth="1"/>
    <col min="13334" max="13334" width="9.75" style="19" customWidth="1"/>
    <col min="13335" max="13335" width="15.625" style="19" customWidth="1"/>
    <col min="13336" max="13347" width="9.625" style="19" customWidth="1"/>
    <col min="13348" max="13577" width="9" style="19"/>
    <col min="13578" max="13578" width="2.625" style="19" customWidth="1"/>
    <col min="13579" max="13582" width="9.625" style="19" customWidth="1"/>
    <col min="13583" max="13583" width="49.25" style="19" customWidth="1"/>
    <col min="13584" max="13585" width="6" style="19" customWidth="1"/>
    <col min="13586" max="13586" width="10.75" style="19" customWidth="1"/>
    <col min="13587" max="13587" width="44.875" style="19" customWidth="1"/>
    <col min="13588" max="13589" width="5.25" style="19" customWidth="1"/>
    <col min="13590" max="13590" width="9.75" style="19" customWidth="1"/>
    <col min="13591" max="13591" width="15.625" style="19" customWidth="1"/>
    <col min="13592" max="13603" width="9.625" style="19" customWidth="1"/>
    <col min="13604" max="13833" width="9" style="19"/>
    <col min="13834" max="13834" width="2.625" style="19" customWidth="1"/>
    <col min="13835" max="13838" width="9.625" style="19" customWidth="1"/>
    <col min="13839" max="13839" width="49.25" style="19" customWidth="1"/>
    <col min="13840" max="13841" width="6" style="19" customWidth="1"/>
    <col min="13842" max="13842" width="10.75" style="19" customWidth="1"/>
    <col min="13843" max="13843" width="44.875" style="19" customWidth="1"/>
    <col min="13844" max="13845" width="5.25" style="19" customWidth="1"/>
    <col min="13846" max="13846" width="9.75" style="19" customWidth="1"/>
    <col min="13847" max="13847" width="15.625" style="19" customWidth="1"/>
    <col min="13848" max="13859" width="9.625" style="19" customWidth="1"/>
    <col min="13860" max="14089" width="9" style="19"/>
    <col min="14090" max="14090" width="2.625" style="19" customWidth="1"/>
    <col min="14091" max="14094" width="9.625" style="19" customWidth="1"/>
    <col min="14095" max="14095" width="49.25" style="19" customWidth="1"/>
    <col min="14096" max="14097" width="6" style="19" customWidth="1"/>
    <col min="14098" max="14098" width="10.75" style="19" customWidth="1"/>
    <col min="14099" max="14099" width="44.875" style="19" customWidth="1"/>
    <col min="14100" max="14101" width="5.25" style="19" customWidth="1"/>
    <col min="14102" max="14102" width="9.75" style="19" customWidth="1"/>
    <col min="14103" max="14103" width="15.625" style="19" customWidth="1"/>
    <col min="14104" max="14115" width="9.625" style="19" customWidth="1"/>
    <col min="14116" max="14345" width="9" style="19"/>
    <col min="14346" max="14346" width="2.625" style="19" customWidth="1"/>
    <col min="14347" max="14350" width="9.625" style="19" customWidth="1"/>
    <col min="14351" max="14351" width="49.25" style="19" customWidth="1"/>
    <col min="14352" max="14353" width="6" style="19" customWidth="1"/>
    <col min="14354" max="14354" width="10.75" style="19" customWidth="1"/>
    <col min="14355" max="14355" width="44.875" style="19" customWidth="1"/>
    <col min="14356" max="14357" width="5.25" style="19" customWidth="1"/>
    <col min="14358" max="14358" width="9.75" style="19" customWidth="1"/>
    <col min="14359" max="14359" width="15.625" style="19" customWidth="1"/>
    <col min="14360" max="14371" width="9.625" style="19" customWidth="1"/>
    <col min="14372" max="14601" width="9" style="19"/>
    <col min="14602" max="14602" width="2.625" style="19" customWidth="1"/>
    <col min="14603" max="14606" width="9.625" style="19" customWidth="1"/>
    <col min="14607" max="14607" width="49.25" style="19" customWidth="1"/>
    <col min="14608" max="14609" width="6" style="19" customWidth="1"/>
    <col min="14610" max="14610" width="10.75" style="19" customWidth="1"/>
    <col min="14611" max="14611" width="44.875" style="19" customWidth="1"/>
    <col min="14612" max="14613" width="5.25" style="19" customWidth="1"/>
    <col min="14614" max="14614" width="9.75" style="19" customWidth="1"/>
    <col min="14615" max="14615" width="15.625" style="19" customWidth="1"/>
    <col min="14616" max="14627" width="9.625" style="19" customWidth="1"/>
    <col min="14628" max="14857" width="9" style="19"/>
    <col min="14858" max="14858" width="2.625" style="19" customWidth="1"/>
    <col min="14859" max="14862" width="9.625" style="19" customWidth="1"/>
    <col min="14863" max="14863" width="49.25" style="19" customWidth="1"/>
    <col min="14864" max="14865" width="6" style="19" customWidth="1"/>
    <col min="14866" max="14866" width="10.75" style="19" customWidth="1"/>
    <col min="14867" max="14867" width="44.875" style="19" customWidth="1"/>
    <col min="14868" max="14869" width="5.25" style="19" customWidth="1"/>
    <col min="14870" max="14870" width="9.75" style="19" customWidth="1"/>
    <col min="14871" max="14871" width="15.625" style="19" customWidth="1"/>
    <col min="14872" max="14883" width="9.625" style="19" customWidth="1"/>
    <col min="14884" max="15113" width="9" style="19"/>
    <col min="15114" max="15114" width="2.625" style="19" customWidth="1"/>
    <col min="15115" max="15118" width="9.625" style="19" customWidth="1"/>
    <col min="15119" max="15119" width="49.25" style="19" customWidth="1"/>
    <col min="15120" max="15121" width="6" style="19" customWidth="1"/>
    <col min="15122" max="15122" width="10.75" style="19" customWidth="1"/>
    <col min="15123" max="15123" width="44.875" style="19" customWidth="1"/>
    <col min="15124" max="15125" width="5.25" style="19" customWidth="1"/>
    <col min="15126" max="15126" width="9.75" style="19" customWidth="1"/>
    <col min="15127" max="15127" width="15.625" style="19" customWidth="1"/>
    <col min="15128" max="15139" width="9.625" style="19" customWidth="1"/>
    <col min="15140" max="15369" width="9" style="19"/>
    <col min="15370" max="15370" width="2.625" style="19" customWidth="1"/>
    <col min="15371" max="15374" width="9.625" style="19" customWidth="1"/>
    <col min="15375" max="15375" width="49.25" style="19" customWidth="1"/>
    <col min="15376" max="15377" width="6" style="19" customWidth="1"/>
    <col min="15378" max="15378" width="10.75" style="19" customWidth="1"/>
    <col min="15379" max="15379" width="44.875" style="19" customWidth="1"/>
    <col min="15380" max="15381" width="5.25" style="19" customWidth="1"/>
    <col min="15382" max="15382" width="9.75" style="19" customWidth="1"/>
    <col min="15383" max="15383" width="15.625" style="19" customWidth="1"/>
    <col min="15384" max="15395" width="9.625" style="19" customWidth="1"/>
    <col min="15396" max="15625" width="9" style="19"/>
    <col min="15626" max="15626" width="2.625" style="19" customWidth="1"/>
    <col min="15627" max="15630" width="9.625" style="19" customWidth="1"/>
    <col min="15631" max="15631" width="49.25" style="19" customWidth="1"/>
    <col min="15632" max="15633" width="6" style="19" customWidth="1"/>
    <col min="15634" max="15634" width="10.75" style="19" customWidth="1"/>
    <col min="15635" max="15635" width="44.875" style="19" customWidth="1"/>
    <col min="15636" max="15637" width="5.25" style="19" customWidth="1"/>
    <col min="15638" max="15638" width="9.75" style="19" customWidth="1"/>
    <col min="15639" max="15639" width="15.625" style="19" customWidth="1"/>
    <col min="15640" max="15651" width="9.625" style="19" customWidth="1"/>
    <col min="15652" max="15881" width="9" style="19"/>
    <col min="15882" max="15882" width="2.625" style="19" customWidth="1"/>
    <col min="15883" max="15886" width="9.625" style="19" customWidth="1"/>
    <col min="15887" max="15887" width="49.25" style="19" customWidth="1"/>
    <col min="15888" max="15889" width="6" style="19" customWidth="1"/>
    <col min="15890" max="15890" width="10.75" style="19" customWidth="1"/>
    <col min="15891" max="15891" width="44.875" style="19" customWidth="1"/>
    <col min="15892" max="15893" width="5.25" style="19" customWidth="1"/>
    <col min="15894" max="15894" width="9.75" style="19" customWidth="1"/>
    <col min="15895" max="15895" width="15.625" style="19" customWidth="1"/>
    <col min="15896" max="15907" width="9.625" style="19" customWidth="1"/>
    <col min="15908" max="16137" width="9" style="19"/>
    <col min="16138" max="16138" width="2.625" style="19" customWidth="1"/>
    <col min="16139" max="16142" width="9.625" style="19" customWidth="1"/>
    <col min="16143" max="16143" width="49.25" style="19" customWidth="1"/>
    <col min="16144" max="16145" width="6" style="19" customWidth="1"/>
    <col min="16146" max="16146" width="10.75" style="19" customWidth="1"/>
    <col min="16147" max="16147" width="44.875" style="19" customWidth="1"/>
    <col min="16148" max="16149" width="5.25" style="19" customWidth="1"/>
    <col min="16150" max="16150" width="9.75" style="19" customWidth="1"/>
    <col min="16151" max="16151" width="15.625" style="19" customWidth="1"/>
    <col min="16152" max="16163" width="9.625" style="19" customWidth="1"/>
    <col min="16164" max="16384" width="9" style="19"/>
  </cols>
  <sheetData>
    <row r="1" spans="1:24" ht="35.1" customHeight="1">
      <c r="R1" s="171" t="s">
        <v>300</v>
      </c>
    </row>
    <row r="2" spans="1:24" ht="69.95" customHeight="1">
      <c r="A2" s="849" t="s">
        <v>88</v>
      </c>
      <c r="B2" s="849"/>
      <c r="C2" s="849"/>
      <c r="D2" s="849"/>
      <c r="E2" s="849"/>
      <c r="F2" s="849"/>
      <c r="G2" s="849"/>
      <c r="H2" s="849"/>
      <c r="I2" s="849"/>
      <c r="J2" s="849"/>
      <c r="K2" s="849"/>
      <c r="L2" s="849"/>
      <c r="M2" s="849"/>
      <c r="N2" s="849"/>
      <c r="O2" s="849"/>
      <c r="P2" s="849"/>
      <c r="Q2" s="849"/>
      <c r="R2" s="849"/>
      <c r="S2" s="28"/>
      <c r="T2" s="28"/>
      <c r="U2" s="28"/>
      <c r="V2" s="28"/>
      <c r="W2" s="28"/>
      <c r="X2" s="20"/>
    </row>
    <row r="3" spans="1:24" s="25" customFormat="1" ht="30" customHeight="1">
      <c r="A3" s="68"/>
      <c r="B3" s="69"/>
      <c r="C3" s="70"/>
      <c r="D3" s="70"/>
      <c r="E3" s="70"/>
      <c r="F3" s="70"/>
      <c r="G3" s="70"/>
      <c r="H3" s="70"/>
      <c r="I3" s="70"/>
      <c r="J3" s="70"/>
      <c r="K3" s="70"/>
      <c r="L3" s="70"/>
      <c r="M3" s="70"/>
      <c r="N3" s="70"/>
      <c r="O3" s="70"/>
      <c r="P3" s="70"/>
      <c r="Q3" s="70"/>
      <c r="R3" s="70"/>
      <c r="S3" s="21"/>
      <c r="T3" s="21"/>
      <c r="U3" s="21"/>
      <c r="V3" s="21"/>
      <c r="W3" s="26"/>
      <c r="X3" s="20"/>
    </row>
    <row r="4" spans="1:24" s="30" customFormat="1" ht="39.950000000000003" customHeight="1">
      <c r="A4" s="67"/>
      <c r="B4" s="861" t="s">
        <v>34</v>
      </c>
      <c r="C4" s="861"/>
      <c r="D4" s="861"/>
      <c r="E4" s="861"/>
      <c r="F4" s="861"/>
      <c r="G4" s="863">
        <f>'交付申請（入力フォーム）'!$D$7</f>
        <v>0</v>
      </c>
      <c r="H4" s="863"/>
      <c r="I4" s="863"/>
      <c r="J4" s="863"/>
      <c r="K4" s="863"/>
      <c r="L4" s="863"/>
      <c r="M4" s="126"/>
      <c r="N4" s="126"/>
      <c r="O4" s="126"/>
      <c r="P4" s="126"/>
      <c r="Q4" s="126"/>
      <c r="R4" s="32"/>
      <c r="S4" s="31"/>
      <c r="T4" s="31"/>
      <c r="U4" s="31"/>
      <c r="V4" s="31"/>
      <c r="W4" s="31"/>
    </row>
    <row r="5" spans="1:24" s="30" customFormat="1" ht="39.75" customHeight="1">
      <c r="A5" s="32"/>
      <c r="B5" s="274" t="s">
        <v>36</v>
      </c>
      <c r="C5" s="862">
        <f>'交付申請（入力フォーム）'!$D$36</f>
        <v>0</v>
      </c>
      <c r="D5" s="862"/>
      <c r="E5" s="862"/>
      <c r="F5" s="862"/>
      <c r="G5" s="274" t="s">
        <v>37</v>
      </c>
      <c r="H5" s="861"/>
      <c r="I5" s="861"/>
      <c r="J5" s="861"/>
      <c r="K5" s="861"/>
      <c r="L5" s="861"/>
      <c r="M5" s="861" t="s">
        <v>107</v>
      </c>
      <c r="N5" s="861"/>
      <c r="O5" s="861"/>
      <c r="P5" s="861">
        <f>'交付申請（入力フォーム）'!$I$36</f>
        <v>0</v>
      </c>
      <c r="Q5" s="861"/>
      <c r="R5" s="32"/>
      <c r="S5" s="33"/>
      <c r="T5" s="33"/>
      <c r="U5" s="33"/>
      <c r="V5" s="33"/>
      <c r="X5" s="34"/>
    </row>
    <row r="6" spans="1:24" s="25" customFormat="1" ht="24.75" customHeight="1">
      <c r="A6" s="68"/>
      <c r="B6" s="69"/>
      <c r="C6" s="70"/>
      <c r="D6" s="70"/>
      <c r="E6" s="70"/>
      <c r="F6" s="70"/>
      <c r="G6" s="70"/>
      <c r="H6" s="70"/>
      <c r="I6" s="70"/>
      <c r="J6" s="70"/>
      <c r="K6" s="70"/>
      <c r="L6" s="70"/>
      <c r="M6" s="70"/>
      <c r="N6" s="70"/>
      <c r="O6" s="70"/>
      <c r="P6" s="70"/>
      <c r="Q6" s="70"/>
      <c r="R6" s="70"/>
      <c r="S6" s="21"/>
      <c r="T6" s="21"/>
      <c r="U6" s="21"/>
      <c r="V6" s="21"/>
      <c r="W6" s="26"/>
      <c r="X6" s="20"/>
    </row>
    <row r="7" spans="1:24" s="25" customFormat="1" ht="35.1" customHeight="1">
      <c r="A7" s="68"/>
      <c r="B7" s="121" t="s">
        <v>35</v>
      </c>
      <c r="C7" s="122"/>
      <c r="D7" s="122"/>
      <c r="E7" s="122"/>
      <c r="F7" s="122"/>
      <c r="G7" s="122"/>
      <c r="H7" s="122"/>
      <c r="I7" s="122"/>
      <c r="J7" s="122"/>
      <c r="K7" s="111"/>
      <c r="L7" s="111"/>
      <c r="M7" s="111"/>
      <c r="N7" s="111"/>
      <c r="O7" s="70"/>
      <c r="P7" s="70"/>
      <c r="Q7" s="70"/>
      <c r="R7" s="70"/>
      <c r="S7" s="21"/>
      <c r="T7" s="21"/>
      <c r="U7" s="21"/>
      <c r="V7" s="21"/>
      <c r="W7" s="24"/>
      <c r="X7" s="20"/>
    </row>
    <row r="8" spans="1:24" s="25" customFormat="1" ht="35.1" customHeight="1">
      <c r="A8" s="68"/>
      <c r="B8" s="123" t="str">
        <f>'交付申請（入力フォーム）'!AC80</f>
        <v>□</v>
      </c>
      <c r="C8" s="121" t="s">
        <v>49</v>
      </c>
      <c r="D8" s="121"/>
      <c r="E8" s="122"/>
      <c r="F8" s="122"/>
      <c r="G8" s="122"/>
      <c r="H8" s="122"/>
      <c r="I8" s="122"/>
      <c r="J8" s="122"/>
      <c r="K8" s="111"/>
      <c r="L8" s="111"/>
      <c r="M8" s="111"/>
      <c r="N8" s="111"/>
      <c r="O8" s="70"/>
      <c r="P8" s="70"/>
      <c r="Q8" s="70"/>
      <c r="R8" s="70"/>
      <c r="S8" s="26"/>
      <c r="T8" s="21"/>
      <c r="U8" s="21"/>
      <c r="V8" s="21"/>
      <c r="W8" s="24"/>
      <c r="X8" s="20"/>
    </row>
    <row r="9" spans="1:24" s="25" customFormat="1" ht="35.1" customHeight="1">
      <c r="A9" s="71"/>
      <c r="B9" s="123" t="str">
        <f>'交付申請（入力フォーム）'!AC81</f>
        <v>■</v>
      </c>
      <c r="C9" s="124" t="s">
        <v>106</v>
      </c>
      <c r="D9" s="124"/>
      <c r="E9" s="116"/>
      <c r="F9" s="116"/>
      <c r="G9" s="116"/>
      <c r="H9" s="116"/>
      <c r="I9" s="116"/>
      <c r="J9" s="116"/>
      <c r="K9" s="112"/>
      <c r="L9" s="112"/>
      <c r="M9" s="112"/>
      <c r="N9" s="112"/>
      <c r="O9" s="69"/>
      <c r="P9" s="69"/>
      <c r="Q9" s="69"/>
      <c r="R9" s="69"/>
      <c r="S9" s="26"/>
      <c r="U9" s="26"/>
      <c r="V9" s="26"/>
      <c r="W9" s="26"/>
    </row>
    <row r="10" spans="1:24" ht="30" customHeight="1" thickBot="1">
      <c r="A10" s="72"/>
      <c r="B10" s="122"/>
      <c r="C10" s="122"/>
      <c r="D10" s="122"/>
      <c r="E10" s="122"/>
      <c r="F10" s="122"/>
      <c r="G10" s="122"/>
      <c r="H10" s="122"/>
      <c r="I10" s="122"/>
      <c r="J10" s="122"/>
      <c r="K10" s="111"/>
      <c r="L10" s="111"/>
      <c r="M10" s="111"/>
      <c r="N10" s="111"/>
      <c r="O10" s="73"/>
      <c r="P10" s="74"/>
      <c r="Q10" s="74"/>
      <c r="R10" s="123" t="s">
        <v>45</v>
      </c>
      <c r="S10" s="23"/>
      <c r="T10" s="23"/>
      <c r="U10" s="23"/>
      <c r="V10" s="23"/>
      <c r="W10" s="22"/>
    </row>
    <row r="11" spans="1:24" s="30" customFormat="1" ht="35.1" customHeight="1">
      <c r="A11" s="67"/>
      <c r="B11" s="850" t="s">
        <v>4</v>
      </c>
      <c r="C11" s="851"/>
      <c r="D11" s="851"/>
      <c r="E11" s="851"/>
      <c r="F11" s="851"/>
      <c r="G11" s="851"/>
      <c r="H11" s="272"/>
      <c r="I11" s="852" t="s">
        <v>38</v>
      </c>
      <c r="J11" s="853"/>
      <c r="K11" s="853"/>
      <c r="L11" s="853"/>
      <c r="M11" s="853"/>
      <c r="N11" s="853"/>
      <c r="O11" s="853"/>
      <c r="P11" s="853"/>
      <c r="Q11" s="854"/>
      <c r="R11" s="855"/>
      <c r="S11" s="31"/>
      <c r="T11" s="31"/>
      <c r="U11" s="31"/>
      <c r="V11" s="31"/>
      <c r="W11" s="34"/>
    </row>
    <row r="12" spans="1:24" s="30" customFormat="1" ht="35.1" customHeight="1">
      <c r="A12" s="67"/>
      <c r="B12" s="856" t="s">
        <v>33</v>
      </c>
      <c r="C12" s="819"/>
      <c r="D12" s="817" t="s">
        <v>50</v>
      </c>
      <c r="E12" s="818"/>
      <c r="F12" s="818"/>
      <c r="G12" s="818"/>
      <c r="H12" s="820"/>
      <c r="I12" s="859" t="s">
        <v>33</v>
      </c>
      <c r="J12" s="860"/>
      <c r="K12" s="817" t="s">
        <v>39</v>
      </c>
      <c r="L12" s="818"/>
      <c r="M12" s="818"/>
      <c r="N12" s="819"/>
      <c r="O12" s="817" t="s">
        <v>40</v>
      </c>
      <c r="P12" s="818"/>
      <c r="Q12" s="818"/>
      <c r="R12" s="820"/>
      <c r="S12" s="31"/>
      <c r="T12" s="31"/>
      <c r="U12" s="31"/>
      <c r="V12" s="31"/>
      <c r="W12" s="34"/>
    </row>
    <row r="13" spans="1:24" s="30" customFormat="1" ht="35.1" customHeight="1">
      <c r="A13" s="67"/>
      <c r="B13" s="857"/>
      <c r="C13" s="858"/>
      <c r="D13" s="129"/>
      <c r="E13" s="129"/>
      <c r="F13" s="129"/>
      <c r="G13" s="864" t="s">
        <v>41</v>
      </c>
      <c r="H13" s="865"/>
      <c r="I13" s="857"/>
      <c r="J13" s="858"/>
      <c r="K13" s="129"/>
      <c r="L13" s="129"/>
      <c r="M13" s="273"/>
      <c r="N13" s="131" t="s">
        <v>41</v>
      </c>
      <c r="O13" s="132"/>
      <c r="P13" s="129"/>
      <c r="Q13" s="129"/>
      <c r="R13" s="133" t="s">
        <v>41</v>
      </c>
      <c r="S13" s="31"/>
      <c r="T13" s="31"/>
      <c r="U13" s="31"/>
      <c r="V13" s="31"/>
      <c r="W13" s="34"/>
    </row>
    <row r="14" spans="1:24" s="26" customFormat="1" ht="35.1" customHeight="1">
      <c r="A14" s="69"/>
      <c r="B14" s="787">
        <f>'交付申請（入力フォーム）'!W84</f>
        <v>0</v>
      </c>
      <c r="C14" s="788"/>
      <c r="D14" s="373" t="s">
        <v>248</v>
      </c>
      <c r="E14" s="374"/>
      <c r="F14" s="374" t="s">
        <v>249</v>
      </c>
      <c r="G14" s="799" t="s">
        <v>251</v>
      </c>
      <c r="H14" s="800"/>
      <c r="I14" s="810" t="s">
        <v>227</v>
      </c>
      <c r="J14" s="811"/>
      <c r="K14" s="373" t="s">
        <v>248</v>
      </c>
      <c r="L14" s="374"/>
      <c r="M14" s="374" t="s">
        <v>249</v>
      </c>
      <c r="N14" s="388" t="s">
        <v>251</v>
      </c>
      <c r="O14" s="373" t="s">
        <v>248</v>
      </c>
      <c r="P14" s="374"/>
      <c r="Q14" s="374" t="s">
        <v>249</v>
      </c>
      <c r="R14" s="391" t="s">
        <v>251</v>
      </c>
      <c r="S14" s="27"/>
      <c r="T14" s="27"/>
      <c r="U14" s="27"/>
      <c r="V14" s="27"/>
      <c r="W14" s="24"/>
    </row>
    <row r="15" spans="1:24" s="26" customFormat="1" ht="35.1" customHeight="1">
      <c r="A15" s="69"/>
      <c r="B15" s="797"/>
      <c r="C15" s="798"/>
      <c r="D15" s="134"/>
      <c r="E15" s="298">
        <f>'交付申請（入力フォーム）'!Z84</f>
        <v>0</v>
      </c>
      <c r="F15" s="135"/>
      <c r="G15" s="785">
        <f>'交付申請（入力フォーム）'!AB84</f>
        <v>0</v>
      </c>
      <c r="H15" s="786"/>
      <c r="I15" s="812"/>
      <c r="J15" s="813"/>
      <c r="K15" s="134"/>
      <c r="L15" s="298">
        <f>'交付申請（入力フォーム）'!AH84</f>
        <v>0</v>
      </c>
      <c r="M15" s="135"/>
      <c r="N15" s="389">
        <f>'交付申請（入力フォーム）'!AJ84</f>
        <v>0</v>
      </c>
      <c r="O15" s="134"/>
      <c r="P15" s="298">
        <f>'交付申請（入力フォーム）'!AL84</f>
        <v>0</v>
      </c>
      <c r="Q15" s="135"/>
      <c r="R15" s="392">
        <f>'交付申請（入力フォーム）'!AN84</f>
        <v>0</v>
      </c>
      <c r="S15" s="27"/>
      <c r="T15" s="27"/>
      <c r="U15" s="27"/>
      <c r="V15" s="27"/>
      <c r="W15" s="24"/>
    </row>
    <row r="16" spans="1:24" s="26" customFormat="1" ht="35.1" customHeight="1">
      <c r="A16" s="69"/>
      <c r="B16" s="787">
        <f>'交付申請（入力フォーム）'!W85</f>
        <v>0</v>
      </c>
      <c r="C16" s="788"/>
      <c r="D16" s="373" t="s">
        <v>248</v>
      </c>
      <c r="E16" s="374"/>
      <c r="F16" s="374" t="s">
        <v>249</v>
      </c>
      <c r="G16" s="799" t="s">
        <v>251</v>
      </c>
      <c r="H16" s="800"/>
      <c r="I16" s="810" t="s">
        <v>228</v>
      </c>
      <c r="J16" s="811"/>
      <c r="K16" s="373" t="s">
        <v>248</v>
      </c>
      <c r="L16" s="374"/>
      <c r="M16" s="374" t="s">
        <v>249</v>
      </c>
      <c r="N16" s="388" t="s">
        <v>251</v>
      </c>
      <c r="O16" s="373" t="s">
        <v>248</v>
      </c>
      <c r="P16" s="374"/>
      <c r="Q16" s="374" t="s">
        <v>249</v>
      </c>
      <c r="R16" s="391" t="s">
        <v>251</v>
      </c>
      <c r="S16" s="27"/>
      <c r="T16" s="27"/>
      <c r="U16" s="27"/>
      <c r="V16" s="27"/>
      <c r="W16" s="24"/>
    </row>
    <row r="17" spans="1:23" s="26" customFormat="1" ht="35.1" customHeight="1">
      <c r="A17" s="69"/>
      <c r="B17" s="797"/>
      <c r="C17" s="798"/>
      <c r="D17" s="134"/>
      <c r="E17" s="298">
        <f>'交付申請（入力フォーム）'!Z85</f>
        <v>0</v>
      </c>
      <c r="F17" s="135"/>
      <c r="G17" s="785">
        <f>'交付申請（入力フォーム）'!AB85</f>
        <v>0</v>
      </c>
      <c r="H17" s="786"/>
      <c r="I17" s="812"/>
      <c r="J17" s="813"/>
      <c r="K17" s="134"/>
      <c r="L17" s="298">
        <f>'交付申請（入力フォーム）'!AH85</f>
        <v>0</v>
      </c>
      <c r="M17" s="135"/>
      <c r="N17" s="389">
        <f>'交付申請（入力フォーム）'!AJ85</f>
        <v>0</v>
      </c>
      <c r="O17" s="134"/>
      <c r="P17" s="298">
        <f>'交付申請（入力フォーム）'!AL85</f>
        <v>0</v>
      </c>
      <c r="Q17" s="135"/>
      <c r="R17" s="392">
        <f>'交付申請（入力フォーム）'!AN85</f>
        <v>0</v>
      </c>
      <c r="S17" s="27"/>
      <c r="T17" s="27"/>
      <c r="U17" s="27"/>
      <c r="V17" s="27"/>
      <c r="W17" s="24"/>
    </row>
    <row r="18" spans="1:23" s="26" customFormat="1" ht="35.1" customHeight="1">
      <c r="A18" s="69"/>
      <c r="B18" s="787">
        <f>'交付申請（入力フォーム）'!W86</f>
        <v>0</v>
      </c>
      <c r="C18" s="788"/>
      <c r="D18" s="373" t="s">
        <v>248</v>
      </c>
      <c r="E18" s="374"/>
      <c r="F18" s="374" t="s">
        <v>249</v>
      </c>
      <c r="G18" s="799" t="s">
        <v>251</v>
      </c>
      <c r="H18" s="800"/>
      <c r="I18" s="810" t="s">
        <v>229</v>
      </c>
      <c r="J18" s="811"/>
      <c r="K18" s="373" t="s">
        <v>248</v>
      </c>
      <c r="L18" s="374"/>
      <c r="M18" s="374" t="s">
        <v>249</v>
      </c>
      <c r="N18" s="388" t="s">
        <v>251</v>
      </c>
      <c r="O18" s="373" t="s">
        <v>248</v>
      </c>
      <c r="P18" s="374"/>
      <c r="Q18" s="374" t="s">
        <v>249</v>
      </c>
      <c r="R18" s="391" t="s">
        <v>251</v>
      </c>
      <c r="S18" s="27"/>
      <c r="T18" s="27"/>
      <c r="U18" s="27"/>
      <c r="V18" s="27"/>
      <c r="W18" s="24"/>
    </row>
    <row r="19" spans="1:23" s="26" customFormat="1" ht="35.1" customHeight="1">
      <c r="A19" s="69"/>
      <c r="B19" s="797"/>
      <c r="C19" s="798"/>
      <c r="D19" s="134"/>
      <c r="E19" s="298">
        <f>'交付申請（入力フォーム）'!Z86</f>
        <v>0</v>
      </c>
      <c r="F19" s="135"/>
      <c r="G19" s="785">
        <f>'交付申請（入力フォーム）'!AB86</f>
        <v>0</v>
      </c>
      <c r="H19" s="786"/>
      <c r="I19" s="812"/>
      <c r="J19" s="813"/>
      <c r="K19" s="134"/>
      <c r="L19" s="298">
        <f>'交付申請（入力フォーム）'!AH86</f>
        <v>0</v>
      </c>
      <c r="M19" s="135"/>
      <c r="N19" s="389">
        <f>'交付申請（入力フォーム）'!AJ86</f>
        <v>0</v>
      </c>
      <c r="O19" s="134"/>
      <c r="P19" s="298">
        <f>'交付申請（入力フォーム）'!AL86</f>
        <v>0</v>
      </c>
      <c r="Q19" s="135"/>
      <c r="R19" s="392">
        <f>'交付申請（入力フォーム）'!AN86</f>
        <v>0</v>
      </c>
      <c r="S19" s="27"/>
      <c r="T19" s="27"/>
      <c r="U19" s="27"/>
      <c r="V19" s="27"/>
      <c r="W19" s="24"/>
    </row>
    <row r="20" spans="1:23" s="26" customFormat="1" ht="35.1" customHeight="1">
      <c r="A20" s="69"/>
      <c r="B20" s="787">
        <f>'交付申請（入力フォーム）'!W87</f>
        <v>0</v>
      </c>
      <c r="C20" s="788"/>
      <c r="D20" s="373" t="s">
        <v>248</v>
      </c>
      <c r="E20" s="374"/>
      <c r="F20" s="374" t="s">
        <v>249</v>
      </c>
      <c r="G20" s="799" t="s">
        <v>251</v>
      </c>
      <c r="H20" s="800"/>
      <c r="I20" s="810" t="s">
        <v>230</v>
      </c>
      <c r="J20" s="811"/>
      <c r="K20" s="373" t="s">
        <v>248</v>
      </c>
      <c r="L20" s="374"/>
      <c r="M20" s="374" t="s">
        <v>249</v>
      </c>
      <c r="N20" s="388" t="s">
        <v>251</v>
      </c>
      <c r="O20" s="373" t="s">
        <v>248</v>
      </c>
      <c r="P20" s="374"/>
      <c r="Q20" s="374" t="s">
        <v>249</v>
      </c>
      <c r="R20" s="391" t="s">
        <v>251</v>
      </c>
      <c r="S20" s="27"/>
      <c r="T20" s="27"/>
      <c r="U20" s="27"/>
      <c r="V20" s="27"/>
      <c r="W20" s="24"/>
    </row>
    <row r="21" spans="1:23" s="26" customFormat="1" ht="35.1" customHeight="1">
      <c r="A21" s="69"/>
      <c r="B21" s="797"/>
      <c r="C21" s="798"/>
      <c r="D21" s="134"/>
      <c r="E21" s="298">
        <f>'交付申請（入力フォーム）'!Z87</f>
        <v>0</v>
      </c>
      <c r="F21" s="135"/>
      <c r="G21" s="785">
        <f>'交付申請（入力フォーム）'!AB87</f>
        <v>0</v>
      </c>
      <c r="H21" s="786"/>
      <c r="I21" s="812"/>
      <c r="J21" s="813"/>
      <c r="K21" s="134"/>
      <c r="L21" s="298">
        <f>'交付申請（入力フォーム）'!AH87</f>
        <v>0</v>
      </c>
      <c r="M21" s="135"/>
      <c r="N21" s="389">
        <f>'交付申請（入力フォーム）'!AJ87</f>
        <v>0</v>
      </c>
      <c r="O21" s="134"/>
      <c r="P21" s="298">
        <f>'交付申請（入力フォーム）'!AL87</f>
        <v>0</v>
      </c>
      <c r="Q21" s="135"/>
      <c r="R21" s="392">
        <f>'交付申請（入力フォーム）'!AN87</f>
        <v>0</v>
      </c>
      <c r="S21" s="27"/>
      <c r="T21" s="27"/>
      <c r="U21" s="27"/>
      <c r="V21" s="27"/>
      <c r="W21" s="24"/>
    </row>
    <row r="22" spans="1:23" s="26" customFormat="1" ht="35.1" customHeight="1">
      <c r="A22" s="69"/>
      <c r="B22" s="787">
        <f>'交付申請（入力フォーム）'!W88</f>
        <v>0</v>
      </c>
      <c r="C22" s="788"/>
      <c r="D22" s="373" t="s">
        <v>248</v>
      </c>
      <c r="E22" s="374"/>
      <c r="F22" s="374" t="s">
        <v>249</v>
      </c>
      <c r="G22" s="799" t="s">
        <v>251</v>
      </c>
      <c r="H22" s="800"/>
      <c r="I22" s="810" t="s">
        <v>231</v>
      </c>
      <c r="J22" s="811"/>
      <c r="K22" s="373" t="s">
        <v>248</v>
      </c>
      <c r="L22" s="374"/>
      <c r="M22" s="374" t="s">
        <v>249</v>
      </c>
      <c r="N22" s="388" t="s">
        <v>251</v>
      </c>
      <c r="O22" s="373" t="s">
        <v>248</v>
      </c>
      <c r="P22" s="374"/>
      <c r="Q22" s="374" t="s">
        <v>249</v>
      </c>
      <c r="R22" s="391" t="s">
        <v>251</v>
      </c>
      <c r="S22" s="27"/>
      <c r="T22" s="27"/>
      <c r="U22" s="27"/>
      <c r="V22" s="27"/>
      <c r="W22" s="24"/>
    </row>
    <row r="23" spans="1:23" s="26" customFormat="1" ht="35.1" customHeight="1">
      <c r="A23" s="69"/>
      <c r="B23" s="797"/>
      <c r="C23" s="798"/>
      <c r="D23" s="134"/>
      <c r="E23" s="298">
        <f>'交付申請（入力フォーム）'!Z88</f>
        <v>0</v>
      </c>
      <c r="F23" s="135"/>
      <c r="G23" s="785">
        <f>'交付申請（入力フォーム）'!AB88</f>
        <v>0</v>
      </c>
      <c r="H23" s="786"/>
      <c r="I23" s="812"/>
      <c r="J23" s="813"/>
      <c r="K23" s="134"/>
      <c r="L23" s="298">
        <f>'交付申請（入力フォーム）'!AH88</f>
        <v>0</v>
      </c>
      <c r="M23" s="135"/>
      <c r="N23" s="389">
        <f>'交付申請（入力フォーム）'!AJ88</f>
        <v>0</v>
      </c>
      <c r="O23" s="134"/>
      <c r="P23" s="298">
        <f>'交付申請（入力フォーム）'!AL88</f>
        <v>0</v>
      </c>
      <c r="Q23" s="135"/>
      <c r="R23" s="392">
        <f>'交付申請（入力フォーム）'!AN88</f>
        <v>0</v>
      </c>
      <c r="S23" s="27"/>
      <c r="T23" s="27"/>
      <c r="U23" s="27"/>
      <c r="V23" s="27"/>
      <c r="W23" s="24"/>
    </row>
    <row r="24" spans="1:23" s="26" customFormat="1" ht="35.1" customHeight="1">
      <c r="A24" s="69"/>
      <c r="B24" s="787">
        <f>'交付申請（入力フォーム）'!W89</f>
        <v>0</v>
      </c>
      <c r="C24" s="788"/>
      <c r="D24" s="373" t="s">
        <v>248</v>
      </c>
      <c r="E24" s="374"/>
      <c r="F24" s="374" t="s">
        <v>249</v>
      </c>
      <c r="G24" s="799" t="s">
        <v>251</v>
      </c>
      <c r="H24" s="800"/>
      <c r="I24" s="810" t="s">
        <v>232</v>
      </c>
      <c r="J24" s="811"/>
      <c r="K24" s="373" t="s">
        <v>248</v>
      </c>
      <c r="L24" s="374"/>
      <c r="M24" s="374" t="s">
        <v>249</v>
      </c>
      <c r="N24" s="388" t="s">
        <v>251</v>
      </c>
      <c r="O24" s="373" t="s">
        <v>248</v>
      </c>
      <c r="P24" s="374"/>
      <c r="Q24" s="374" t="s">
        <v>249</v>
      </c>
      <c r="R24" s="391" t="s">
        <v>251</v>
      </c>
      <c r="S24" s="27"/>
      <c r="T24" s="27"/>
      <c r="U24" s="27"/>
      <c r="V24" s="27"/>
      <c r="W24" s="24"/>
    </row>
    <row r="25" spans="1:23" s="26" customFormat="1" ht="35.1" customHeight="1">
      <c r="A25" s="69"/>
      <c r="B25" s="797"/>
      <c r="C25" s="798"/>
      <c r="D25" s="134"/>
      <c r="E25" s="298">
        <f>'交付申請（入力フォーム）'!Z89</f>
        <v>0</v>
      </c>
      <c r="F25" s="135"/>
      <c r="G25" s="785">
        <f>'交付申請（入力フォーム）'!AB89</f>
        <v>0</v>
      </c>
      <c r="H25" s="786"/>
      <c r="I25" s="812"/>
      <c r="J25" s="813"/>
      <c r="K25" s="134"/>
      <c r="L25" s="298">
        <f>'交付申請（入力フォーム）'!AH89</f>
        <v>0</v>
      </c>
      <c r="M25" s="135"/>
      <c r="N25" s="389">
        <f>'交付申請（入力フォーム）'!AJ89</f>
        <v>0</v>
      </c>
      <c r="O25" s="134"/>
      <c r="P25" s="298">
        <f>'交付申請（入力フォーム）'!AL89</f>
        <v>0</v>
      </c>
      <c r="Q25" s="135"/>
      <c r="R25" s="392">
        <f>'交付申請（入力フォーム）'!AN89</f>
        <v>0</v>
      </c>
      <c r="S25" s="27"/>
      <c r="T25" s="27"/>
      <c r="U25" s="27"/>
      <c r="V25" s="27"/>
      <c r="W25" s="24"/>
    </row>
    <row r="26" spans="1:23" s="26" customFormat="1" ht="35.1" customHeight="1">
      <c r="A26" s="69"/>
      <c r="B26" s="787">
        <f>'交付申請（入力フォーム）'!W90</f>
        <v>0</v>
      </c>
      <c r="C26" s="788"/>
      <c r="D26" s="373" t="s">
        <v>248</v>
      </c>
      <c r="E26" s="374"/>
      <c r="F26" s="374" t="s">
        <v>249</v>
      </c>
      <c r="G26" s="799" t="s">
        <v>251</v>
      </c>
      <c r="H26" s="800"/>
      <c r="I26" s="791" t="str">
        <f>"その他（"&amp;'交付申請（入力フォーム）'!AF90&amp;"）"</f>
        <v>その他（）</v>
      </c>
      <c r="J26" s="792"/>
      <c r="K26" s="373" t="s">
        <v>248</v>
      </c>
      <c r="L26" s="374"/>
      <c r="M26" s="374" t="s">
        <v>249</v>
      </c>
      <c r="N26" s="388" t="s">
        <v>251</v>
      </c>
      <c r="O26" s="373" t="s">
        <v>248</v>
      </c>
      <c r="P26" s="374"/>
      <c r="Q26" s="374" t="s">
        <v>249</v>
      </c>
      <c r="R26" s="391" t="s">
        <v>251</v>
      </c>
      <c r="S26" s="27"/>
      <c r="T26" s="27"/>
      <c r="U26" s="27"/>
      <c r="V26" s="27"/>
      <c r="W26" s="24"/>
    </row>
    <row r="27" spans="1:23" s="26" customFormat="1" ht="35.1" customHeight="1">
      <c r="A27" s="69"/>
      <c r="B27" s="797"/>
      <c r="C27" s="798"/>
      <c r="D27" s="134"/>
      <c r="E27" s="298">
        <f>'交付申請（入力フォーム）'!Z90</f>
        <v>0</v>
      </c>
      <c r="F27" s="135"/>
      <c r="G27" s="785">
        <f>'交付申請（入力フォーム）'!AB90</f>
        <v>0</v>
      </c>
      <c r="H27" s="786"/>
      <c r="I27" s="793"/>
      <c r="J27" s="794"/>
      <c r="K27" s="134"/>
      <c r="L27" s="298">
        <f>'交付申請（入力フォーム）'!AH90</f>
        <v>0</v>
      </c>
      <c r="M27" s="135"/>
      <c r="N27" s="389">
        <f>'交付申請（入力フォーム）'!AJ90</f>
        <v>0</v>
      </c>
      <c r="O27" s="134"/>
      <c r="P27" s="298">
        <f>'交付申請（入力フォーム）'!AL90</f>
        <v>0</v>
      </c>
      <c r="Q27" s="135"/>
      <c r="R27" s="392">
        <f>'交付申請（入力フォーム）'!AN90</f>
        <v>0</v>
      </c>
      <c r="S27" s="27"/>
      <c r="T27" s="27"/>
      <c r="U27" s="27"/>
      <c r="V27" s="27"/>
      <c r="W27" s="24"/>
    </row>
    <row r="28" spans="1:23" s="26" customFormat="1" ht="35.1" customHeight="1">
      <c r="A28" s="69"/>
      <c r="B28" s="787">
        <f>'交付申請（入力フォーム）'!W91</f>
        <v>0</v>
      </c>
      <c r="C28" s="788"/>
      <c r="D28" s="373" t="s">
        <v>248</v>
      </c>
      <c r="E28" s="374"/>
      <c r="F28" s="374" t="s">
        <v>249</v>
      </c>
      <c r="G28" s="799" t="s">
        <v>251</v>
      </c>
      <c r="H28" s="800"/>
      <c r="I28" s="791" t="str">
        <f>"その他（"&amp;'交付申請（入力フォーム）'!AF91&amp;"）"</f>
        <v>その他（）</v>
      </c>
      <c r="J28" s="792"/>
      <c r="K28" s="373" t="s">
        <v>248</v>
      </c>
      <c r="L28" s="374"/>
      <c r="M28" s="374" t="s">
        <v>249</v>
      </c>
      <c r="N28" s="388" t="s">
        <v>251</v>
      </c>
      <c r="O28" s="373" t="s">
        <v>248</v>
      </c>
      <c r="P28" s="374"/>
      <c r="Q28" s="374" t="s">
        <v>249</v>
      </c>
      <c r="R28" s="391" t="s">
        <v>251</v>
      </c>
      <c r="S28" s="27"/>
      <c r="T28" s="27"/>
      <c r="U28" s="27"/>
      <c r="V28" s="27"/>
      <c r="W28" s="24"/>
    </row>
    <row r="29" spans="1:23" s="26" customFormat="1" ht="35.1" customHeight="1">
      <c r="A29" s="69"/>
      <c r="B29" s="797"/>
      <c r="C29" s="798"/>
      <c r="D29" s="134"/>
      <c r="E29" s="298">
        <f>'交付申請（入力フォーム）'!Z91</f>
        <v>0</v>
      </c>
      <c r="F29" s="135"/>
      <c r="G29" s="785">
        <f>'交付申請（入力フォーム）'!AB91</f>
        <v>0</v>
      </c>
      <c r="H29" s="786"/>
      <c r="I29" s="793"/>
      <c r="J29" s="794"/>
      <c r="K29" s="134"/>
      <c r="L29" s="298">
        <f>'交付申請（入力フォーム）'!AH91</f>
        <v>0</v>
      </c>
      <c r="M29" s="135"/>
      <c r="N29" s="389">
        <f>'交付申請（入力フォーム）'!AJ91</f>
        <v>0</v>
      </c>
      <c r="O29" s="134"/>
      <c r="P29" s="298">
        <f>'交付申請（入力フォーム）'!AL91</f>
        <v>0</v>
      </c>
      <c r="Q29" s="135"/>
      <c r="R29" s="392">
        <f>'交付申請（入力フォーム）'!AN91</f>
        <v>0</v>
      </c>
      <c r="S29" s="27"/>
      <c r="T29" s="27"/>
      <c r="U29" s="27"/>
      <c r="V29" s="27"/>
      <c r="W29" s="24"/>
    </row>
    <row r="30" spans="1:23" s="26" customFormat="1" ht="35.1" customHeight="1">
      <c r="A30" s="69"/>
      <c r="B30" s="787">
        <f>'交付申請（入力フォーム）'!W92</f>
        <v>0</v>
      </c>
      <c r="C30" s="788"/>
      <c r="D30" s="373" t="s">
        <v>248</v>
      </c>
      <c r="E30" s="374"/>
      <c r="F30" s="374" t="s">
        <v>249</v>
      </c>
      <c r="G30" s="799" t="s">
        <v>251</v>
      </c>
      <c r="H30" s="800"/>
      <c r="I30" s="791" t="str">
        <f>"その他（"&amp;'交付申請（入力フォーム）'!AF92&amp;"）"</f>
        <v>その他（）</v>
      </c>
      <c r="J30" s="792"/>
      <c r="K30" s="373" t="s">
        <v>248</v>
      </c>
      <c r="L30" s="374"/>
      <c r="M30" s="374" t="s">
        <v>249</v>
      </c>
      <c r="N30" s="388" t="s">
        <v>251</v>
      </c>
      <c r="O30" s="373" t="s">
        <v>248</v>
      </c>
      <c r="P30" s="374"/>
      <c r="Q30" s="374" t="s">
        <v>249</v>
      </c>
      <c r="R30" s="391" t="s">
        <v>251</v>
      </c>
      <c r="S30" s="27"/>
      <c r="T30" s="27"/>
      <c r="U30" s="27"/>
      <c r="V30" s="27"/>
      <c r="W30" s="24"/>
    </row>
    <row r="31" spans="1:23" s="26" customFormat="1" ht="35.1" customHeight="1">
      <c r="A31" s="69"/>
      <c r="B31" s="797"/>
      <c r="C31" s="798"/>
      <c r="D31" s="134"/>
      <c r="E31" s="298">
        <f>'交付申請（入力フォーム）'!Z92</f>
        <v>0</v>
      </c>
      <c r="F31" s="135"/>
      <c r="G31" s="785">
        <f>'交付申請（入力フォーム）'!AB92</f>
        <v>0</v>
      </c>
      <c r="H31" s="786"/>
      <c r="I31" s="793"/>
      <c r="J31" s="794"/>
      <c r="K31" s="134"/>
      <c r="L31" s="298">
        <f>'交付申請（入力フォーム）'!AH92</f>
        <v>0</v>
      </c>
      <c r="M31" s="135"/>
      <c r="N31" s="389">
        <f>'交付申請（入力フォーム）'!AJ92</f>
        <v>0</v>
      </c>
      <c r="O31" s="134"/>
      <c r="P31" s="298">
        <f>'交付申請（入力フォーム）'!AL92</f>
        <v>0</v>
      </c>
      <c r="Q31" s="135"/>
      <c r="R31" s="392">
        <f>'交付申請（入力フォーム）'!AN92</f>
        <v>0</v>
      </c>
      <c r="S31" s="27"/>
      <c r="T31" s="27"/>
      <c r="U31" s="27"/>
      <c r="V31" s="27"/>
      <c r="W31" s="24"/>
    </row>
    <row r="32" spans="1:23" s="26" customFormat="1" ht="35.1" customHeight="1">
      <c r="A32" s="69"/>
      <c r="B32" s="787">
        <f>'交付申請（入力フォーム）'!W93</f>
        <v>0</v>
      </c>
      <c r="C32" s="788"/>
      <c r="D32" s="373" t="s">
        <v>248</v>
      </c>
      <c r="E32" s="374"/>
      <c r="F32" s="374" t="s">
        <v>249</v>
      </c>
      <c r="G32" s="799" t="s">
        <v>251</v>
      </c>
      <c r="H32" s="800"/>
      <c r="I32" s="791" t="str">
        <f>"その他（"&amp;'交付申請（入力フォーム）'!AF93&amp;"）"</f>
        <v>その他（）</v>
      </c>
      <c r="J32" s="792"/>
      <c r="K32" s="373" t="s">
        <v>248</v>
      </c>
      <c r="L32" s="374"/>
      <c r="M32" s="374" t="s">
        <v>249</v>
      </c>
      <c r="N32" s="388" t="s">
        <v>251</v>
      </c>
      <c r="O32" s="373" t="s">
        <v>248</v>
      </c>
      <c r="P32" s="374"/>
      <c r="Q32" s="374" t="s">
        <v>249</v>
      </c>
      <c r="R32" s="391" t="s">
        <v>251</v>
      </c>
      <c r="S32" s="27"/>
      <c r="T32" s="27"/>
      <c r="U32" s="27"/>
      <c r="V32" s="27"/>
      <c r="W32" s="24"/>
    </row>
    <row r="33" spans="1:23" s="26" customFormat="1" ht="35.1" customHeight="1">
      <c r="A33" s="69"/>
      <c r="B33" s="797"/>
      <c r="C33" s="798"/>
      <c r="D33" s="134"/>
      <c r="E33" s="298">
        <f>'交付申請（入力フォーム）'!Z93</f>
        <v>0</v>
      </c>
      <c r="F33" s="135"/>
      <c r="G33" s="785">
        <f>'交付申請（入力フォーム）'!AB93</f>
        <v>0</v>
      </c>
      <c r="H33" s="786"/>
      <c r="I33" s="793"/>
      <c r="J33" s="794"/>
      <c r="K33" s="134"/>
      <c r="L33" s="298">
        <f>'交付申請（入力フォーム）'!AH93</f>
        <v>0</v>
      </c>
      <c r="M33" s="135"/>
      <c r="N33" s="389">
        <f>'交付申請（入力フォーム）'!AJ93</f>
        <v>0</v>
      </c>
      <c r="O33" s="134"/>
      <c r="P33" s="298">
        <f>'交付申請（入力フォーム）'!AL93</f>
        <v>0</v>
      </c>
      <c r="Q33" s="135"/>
      <c r="R33" s="392">
        <f>'交付申請（入力フォーム）'!AN93</f>
        <v>0</v>
      </c>
      <c r="S33" s="27"/>
      <c r="T33" s="27"/>
      <c r="U33" s="27"/>
      <c r="V33" s="27"/>
      <c r="W33" s="24"/>
    </row>
    <row r="34" spans="1:23" s="26" customFormat="1" ht="35.1" customHeight="1">
      <c r="A34" s="69"/>
      <c r="B34" s="787">
        <f>'交付申請（入力フォーム）'!W94</f>
        <v>0</v>
      </c>
      <c r="C34" s="788"/>
      <c r="D34" s="373" t="s">
        <v>248</v>
      </c>
      <c r="E34" s="374"/>
      <c r="F34" s="374" t="s">
        <v>249</v>
      </c>
      <c r="G34" s="799" t="s">
        <v>251</v>
      </c>
      <c r="H34" s="800"/>
      <c r="I34" s="791" t="str">
        <f>"その他（"&amp;'交付申請（入力フォーム）'!AF94&amp;"）"</f>
        <v>その他（）</v>
      </c>
      <c r="J34" s="792"/>
      <c r="K34" s="373" t="s">
        <v>248</v>
      </c>
      <c r="L34" s="374"/>
      <c r="M34" s="374" t="s">
        <v>249</v>
      </c>
      <c r="N34" s="388" t="s">
        <v>251</v>
      </c>
      <c r="O34" s="373" t="s">
        <v>248</v>
      </c>
      <c r="P34" s="374"/>
      <c r="Q34" s="374" t="s">
        <v>249</v>
      </c>
      <c r="R34" s="391" t="s">
        <v>251</v>
      </c>
      <c r="S34" s="27"/>
      <c r="T34" s="27"/>
      <c r="U34" s="27"/>
      <c r="V34" s="27"/>
      <c r="W34" s="24"/>
    </row>
    <row r="35" spans="1:23" s="26" customFormat="1" ht="35.1" customHeight="1">
      <c r="A35" s="69"/>
      <c r="B35" s="797"/>
      <c r="C35" s="798"/>
      <c r="D35" s="376"/>
      <c r="E35" s="298">
        <f>'交付申請（入力フォーム）'!Z94</f>
        <v>0</v>
      </c>
      <c r="F35" s="377"/>
      <c r="G35" s="785">
        <f>'交付申請（入力フォーム）'!AB94</f>
        <v>0</v>
      </c>
      <c r="H35" s="786"/>
      <c r="I35" s="793"/>
      <c r="J35" s="794"/>
      <c r="K35" s="376"/>
      <c r="L35" s="298">
        <f>'交付申請（入力フォーム）'!AH94</f>
        <v>0</v>
      </c>
      <c r="M35" s="377"/>
      <c r="N35" s="389">
        <f>'交付申請（入力フォーム）'!AJ94</f>
        <v>0</v>
      </c>
      <c r="O35" s="376"/>
      <c r="P35" s="298">
        <f>'交付申請（入力フォーム）'!AL94</f>
        <v>0</v>
      </c>
      <c r="Q35" s="377"/>
      <c r="R35" s="392">
        <f>'交付申請（入力フォーム）'!AN94</f>
        <v>0</v>
      </c>
      <c r="S35" s="27"/>
      <c r="T35" s="27"/>
      <c r="U35" s="27"/>
      <c r="V35" s="27"/>
      <c r="W35" s="24"/>
    </row>
    <row r="36" spans="1:23" s="26" customFormat="1" ht="35.1" customHeight="1">
      <c r="A36" s="69"/>
      <c r="B36" s="787">
        <f>'交付申請（入力フォーム）'!W95</f>
        <v>0</v>
      </c>
      <c r="C36" s="788"/>
      <c r="D36" s="373" t="s">
        <v>248</v>
      </c>
      <c r="E36" s="374"/>
      <c r="F36" s="374" t="s">
        <v>249</v>
      </c>
      <c r="G36" s="799" t="s">
        <v>251</v>
      </c>
      <c r="H36" s="800"/>
      <c r="I36" s="791" t="str">
        <f>"その他（"&amp;'交付申請（入力フォーム）'!AF95&amp;"）"</f>
        <v>その他（）</v>
      </c>
      <c r="J36" s="792"/>
      <c r="K36" s="373" t="s">
        <v>248</v>
      </c>
      <c r="L36" s="374"/>
      <c r="M36" s="374" t="s">
        <v>249</v>
      </c>
      <c r="N36" s="388" t="s">
        <v>251</v>
      </c>
      <c r="O36" s="373" t="s">
        <v>248</v>
      </c>
      <c r="P36" s="374"/>
      <c r="Q36" s="374" t="s">
        <v>249</v>
      </c>
      <c r="R36" s="391" t="s">
        <v>251</v>
      </c>
      <c r="S36" s="27"/>
      <c r="T36" s="27"/>
      <c r="U36" s="27"/>
      <c r="V36" s="27"/>
      <c r="W36" s="24"/>
    </row>
    <row r="37" spans="1:23" s="26" customFormat="1" ht="35.1" customHeight="1" thickBot="1">
      <c r="A37" s="69"/>
      <c r="B37" s="789"/>
      <c r="C37" s="790"/>
      <c r="D37" s="137"/>
      <c r="E37" s="302">
        <f>'交付申請（入力フォーム）'!Z95</f>
        <v>0</v>
      </c>
      <c r="F37" s="138"/>
      <c r="G37" s="808">
        <f>'交付申請（入力フォーム）'!AB95</f>
        <v>0</v>
      </c>
      <c r="H37" s="809"/>
      <c r="I37" s="795"/>
      <c r="J37" s="796"/>
      <c r="K37" s="137"/>
      <c r="L37" s="299">
        <f>'交付申請（入力フォーム）'!AH95</f>
        <v>0</v>
      </c>
      <c r="M37" s="138"/>
      <c r="N37" s="390">
        <f>'交付申請（入力フォーム）'!AJ95</f>
        <v>0</v>
      </c>
      <c r="O37" s="137"/>
      <c r="P37" s="299">
        <f>'交付申請（入力フォーム）'!AL95</f>
        <v>0</v>
      </c>
      <c r="Q37" s="138"/>
      <c r="R37" s="393">
        <f>'交付申請（入力フォーム）'!AN95</f>
        <v>0</v>
      </c>
      <c r="S37" s="27"/>
      <c r="T37" s="27"/>
      <c r="U37" s="27"/>
      <c r="V37" s="27"/>
      <c r="W37" s="24"/>
    </row>
    <row r="38" spans="1:23" s="26" customFormat="1" ht="35.1" customHeight="1" thickTop="1">
      <c r="A38" s="107"/>
      <c r="B38" s="870" t="s">
        <v>233</v>
      </c>
      <c r="C38" s="871"/>
      <c r="D38" s="378" t="s">
        <v>248</v>
      </c>
      <c r="E38" s="386"/>
      <c r="F38" s="380" t="s">
        <v>246</v>
      </c>
      <c r="G38" s="874"/>
      <c r="H38" s="875"/>
      <c r="I38" s="870" t="s">
        <v>233</v>
      </c>
      <c r="J38" s="871"/>
      <c r="K38" s="381" t="s">
        <v>248</v>
      </c>
      <c r="L38" s="382"/>
      <c r="M38" s="383" t="s">
        <v>246</v>
      </c>
      <c r="N38" s="866"/>
      <c r="O38" s="384" t="s">
        <v>248</v>
      </c>
      <c r="P38" s="382"/>
      <c r="Q38" s="385" t="s">
        <v>246</v>
      </c>
      <c r="R38" s="879"/>
      <c r="S38" s="27"/>
      <c r="W38" s="108"/>
    </row>
    <row r="39" spans="1:23" s="26" customFormat="1" ht="35.1" customHeight="1" thickBot="1">
      <c r="A39" s="107"/>
      <c r="B39" s="872"/>
      <c r="C39" s="873"/>
      <c r="D39" s="139"/>
      <c r="E39" s="300">
        <f>SUM(E15,E17,E19,E21,E23,E25,E27,E29,E31,E33,E35,E37)</f>
        <v>0</v>
      </c>
      <c r="F39" s="140"/>
      <c r="G39" s="876"/>
      <c r="H39" s="830"/>
      <c r="I39" s="872"/>
      <c r="J39" s="873"/>
      <c r="K39" s="139"/>
      <c r="L39" s="301">
        <f>SUM(L15,L17,L19,L21,L23,L25,L27,L29,L31,L33,L35,L37)</f>
        <v>0</v>
      </c>
      <c r="M39" s="141"/>
      <c r="N39" s="867"/>
      <c r="O39" s="281"/>
      <c r="P39" s="300">
        <f>ROUNDDOWN(IF(B8="■",SUM(P15,P17,P19,P21,P23,P25,P27,P29,P31,P33,P35,P37),15*P5),0)</f>
        <v>0</v>
      </c>
      <c r="Q39" s="140"/>
      <c r="R39" s="880"/>
      <c r="S39" s="27"/>
      <c r="W39" s="108"/>
    </row>
    <row r="40" spans="1:23" s="25" customFormat="1" ht="35.1" customHeight="1" thickBot="1">
      <c r="A40" s="71"/>
      <c r="B40" s="275"/>
      <c r="C40" s="275"/>
      <c r="D40" s="275"/>
      <c r="E40" s="275"/>
      <c r="F40" s="275"/>
      <c r="G40" s="275"/>
      <c r="H40" s="275"/>
      <c r="I40" s="275"/>
      <c r="J40" s="275"/>
      <c r="K40" s="275"/>
      <c r="L40" s="275"/>
      <c r="M40" s="275"/>
      <c r="N40" s="275"/>
      <c r="O40" s="275"/>
      <c r="P40" s="114"/>
      <c r="Q40" s="114"/>
      <c r="R40" s="114"/>
      <c r="S40" s="27"/>
      <c r="T40" s="27"/>
      <c r="U40" s="27"/>
      <c r="V40" s="27"/>
      <c r="W40" s="24"/>
    </row>
    <row r="41" spans="1:23" s="25" customFormat="1" ht="35.1" hidden="1" customHeight="1">
      <c r="A41" s="71"/>
      <c r="B41" s="114"/>
      <c r="C41" s="114"/>
      <c r="D41" s="114"/>
      <c r="E41" s="144"/>
      <c r="F41" s="145"/>
      <c r="G41" s="145"/>
      <c r="H41" s="114"/>
      <c r="I41" s="801" t="s">
        <v>47</v>
      </c>
      <c r="J41" s="827"/>
      <c r="K41" s="827"/>
      <c r="L41" s="827"/>
      <c r="M41" s="827"/>
      <c r="N41" s="828"/>
      <c r="O41" s="146"/>
      <c r="P41" s="147"/>
      <c r="Q41" s="148"/>
      <c r="R41" s="114"/>
      <c r="S41" s="27"/>
      <c r="T41" s="27"/>
      <c r="U41" s="27"/>
      <c r="V41" s="27"/>
      <c r="W41" s="24"/>
    </row>
    <row r="42" spans="1:23" s="25" customFormat="1" ht="35.1" hidden="1" customHeight="1" thickBot="1">
      <c r="A42" s="71"/>
      <c r="B42" s="114"/>
      <c r="C42" s="114"/>
      <c r="D42" s="114"/>
      <c r="E42" s="114"/>
      <c r="F42" s="114"/>
      <c r="G42" s="114"/>
      <c r="H42" s="114"/>
      <c r="I42" s="806"/>
      <c r="J42" s="829"/>
      <c r="K42" s="829"/>
      <c r="L42" s="829"/>
      <c r="M42" s="829"/>
      <c r="N42" s="830"/>
      <c r="O42" s="149"/>
      <c r="P42" s="150"/>
      <c r="Q42" s="151"/>
      <c r="R42" s="114"/>
      <c r="S42" s="27"/>
      <c r="T42" s="27"/>
      <c r="U42" s="27"/>
      <c r="V42" s="27"/>
      <c r="W42" s="24"/>
    </row>
    <row r="43" spans="1:23" s="25" customFormat="1" ht="35.1" hidden="1" customHeight="1">
      <c r="A43" s="71"/>
      <c r="B43" s="114"/>
      <c r="C43" s="114"/>
      <c r="D43" s="114"/>
      <c r="E43" s="275"/>
      <c r="F43" s="145"/>
      <c r="G43" s="145"/>
      <c r="H43" s="114"/>
      <c r="I43" s="845" t="s">
        <v>43</v>
      </c>
      <c r="J43" s="846"/>
      <c r="K43" s="278"/>
      <c r="L43" s="821">
        <v>1250</v>
      </c>
      <c r="M43" s="823" t="s">
        <v>44</v>
      </c>
      <c r="N43" s="824"/>
      <c r="O43" s="153"/>
      <c r="P43" s="147"/>
      <c r="Q43" s="154"/>
      <c r="R43" s="114"/>
      <c r="S43" s="27"/>
      <c r="T43" s="27"/>
      <c r="U43" s="27"/>
      <c r="V43" s="27"/>
      <c r="W43" s="24"/>
    </row>
    <row r="44" spans="1:23" s="25" customFormat="1" ht="35.1" hidden="1" customHeight="1" thickBot="1">
      <c r="A44" s="71"/>
      <c r="B44" s="114"/>
      <c r="C44" s="114"/>
      <c r="D44" s="114"/>
      <c r="E44" s="144"/>
      <c r="F44" s="114"/>
      <c r="G44" s="114"/>
      <c r="H44" s="114"/>
      <c r="I44" s="847"/>
      <c r="J44" s="848"/>
      <c r="K44" s="276"/>
      <c r="L44" s="822"/>
      <c r="M44" s="825"/>
      <c r="N44" s="826"/>
      <c r="O44" s="155"/>
      <c r="P44" s="150"/>
      <c r="Q44" s="156"/>
      <c r="R44" s="114"/>
      <c r="S44" s="27"/>
      <c r="T44" s="27"/>
      <c r="U44" s="27"/>
      <c r="V44" s="27"/>
      <c r="W44" s="24"/>
    </row>
    <row r="45" spans="1:23" s="26" customFormat="1" ht="35.1" customHeight="1">
      <c r="A45" s="69"/>
      <c r="B45" s="803"/>
      <c r="C45" s="803"/>
      <c r="D45" s="276"/>
      <c r="E45" s="157"/>
      <c r="F45" s="277"/>
      <c r="G45" s="114"/>
      <c r="H45" s="114"/>
      <c r="I45" s="804" t="s">
        <v>91</v>
      </c>
      <c r="J45" s="805"/>
      <c r="K45" s="158" t="s">
        <v>252</v>
      </c>
      <c r="L45" s="159"/>
      <c r="M45" s="160" t="s">
        <v>253</v>
      </c>
      <c r="N45" s="841" t="s">
        <v>89</v>
      </c>
      <c r="O45" s="161" t="s">
        <v>252</v>
      </c>
      <c r="P45" s="147"/>
      <c r="Q45" s="246" t="s">
        <v>253</v>
      </c>
      <c r="R45" s="114"/>
      <c r="S45" s="109"/>
      <c r="T45" s="27"/>
      <c r="U45" s="27"/>
      <c r="V45" s="27"/>
      <c r="W45" s="24"/>
    </row>
    <row r="46" spans="1:23" s="26" customFormat="1" ht="35.1" customHeight="1" thickBot="1">
      <c r="A46" s="69"/>
      <c r="B46" s="803"/>
      <c r="C46" s="803"/>
      <c r="D46" s="275"/>
      <c r="E46" s="157"/>
      <c r="F46" s="157"/>
      <c r="G46" s="157"/>
      <c r="H46" s="114"/>
      <c r="I46" s="806" t="s">
        <v>93</v>
      </c>
      <c r="J46" s="807"/>
      <c r="K46" s="279"/>
      <c r="L46" s="297">
        <f>E39</f>
        <v>0</v>
      </c>
      <c r="M46" s="280"/>
      <c r="N46" s="842"/>
      <c r="O46" s="164"/>
      <c r="P46" s="317">
        <f>IF(SUM(L49,L46)&gt;2500,ROUNDUP(L46/SUM(L49,L46)*1250,0),ROUNDDOWN(L46*0.5,0))</f>
        <v>0</v>
      </c>
      <c r="Q46" s="165"/>
      <c r="R46" s="114"/>
      <c r="S46" s="27"/>
      <c r="T46" s="27"/>
      <c r="U46" s="27"/>
      <c r="V46" s="27"/>
      <c r="W46" s="24"/>
    </row>
    <row r="47" spans="1:23" s="25" customFormat="1" ht="35.1" customHeight="1" thickBot="1">
      <c r="A47" s="71"/>
      <c r="B47" s="144"/>
      <c r="C47" s="144"/>
      <c r="D47" s="144"/>
      <c r="E47" s="144"/>
      <c r="F47" s="144"/>
      <c r="G47" s="275"/>
      <c r="H47" s="275"/>
      <c r="I47" s="275"/>
      <c r="J47" s="275"/>
      <c r="K47" s="275"/>
      <c r="L47" s="275"/>
      <c r="M47" s="275"/>
      <c r="N47" s="275"/>
      <c r="O47" s="275"/>
      <c r="P47" s="277"/>
      <c r="Q47" s="114"/>
      <c r="R47" s="277"/>
      <c r="S47" s="27"/>
      <c r="T47" s="27"/>
      <c r="U47" s="27"/>
      <c r="V47" s="27"/>
      <c r="W47" s="24"/>
    </row>
    <row r="48" spans="1:23" s="26" customFormat="1" ht="35.1" customHeight="1">
      <c r="A48" s="69"/>
      <c r="B48" s="801" t="s">
        <v>46</v>
      </c>
      <c r="C48" s="802"/>
      <c r="D48" s="166" t="s">
        <v>252</v>
      </c>
      <c r="E48" s="159"/>
      <c r="F48" s="167" t="s">
        <v>253</v>
      </c>
      <c r="G48" s="114"/>
      <c r="H48" s="114"/>
      <c r="I48" s="801" t="s">
        <v>90</v>
      </c>
      <c r="J48" s="802"/>
      <c r="K48" s="158" t="s">
        <v>252</v>
      </c>
      <c r="L48" s="159"/>
      <c r="M48" s="160" t="s">
        <v>253</v>
      </c>
      <c r="N48" s="841" t="s">
        <v>89</v>
      </c>
      <c r="O48" s="161" t="s">
        <v>252</v>
      </c>
      <c r="P48" s="147"/>
      <c r="Q48" s="160" t="s">
        <v>253</v>
      </c>
      <c r="R48" s="114"/>
      <c r="S48" s="27"/>
      <c r="T48" s="27"/>
      <c r="U48" s="27"/>
      <c r="V48" s="27"/>
      <c r="W48" s="24"/>
    </row>
    <row r="49" spans="1:23" s="26" customFormat="1" ht="35.1" customHeight="1" thickBot="1">
      <c r="A49" s="69"/>
      <c r="B49" s="843" t="s">
        <v>42</v>
      </c>
      <c r="C49" s="844"/>
      <c r="D49" s="168"/>
      <c r="E49" s="297">
        <f>L39-P39</f>
        <v>0</v>
      </c>
      <c r="F49" s="169"/>
      <c r="G49" s="157"/>
      <c r="H49" s="114"/>
      <c r="I49" s="806" t="s">
        <v>92</v>
      </c>
      <c r="J49" s="807"/>
      <c r="K49" s="279"/>
      <c r="L49" s="297">
        <f>E49</f>
        <v>0</v>
      </c>
      <c r="M49" s="280"/>
      <c r="N49" s="842"/>
      <c r="O49" s="164"/>
      <c r="P49" s="317">
        <f>IF(SUM(L49,L46)&gt;2500,ROUNDDOWN(L49/SUM(L49,L46)*1250,0),ROUNDDOWN(L49*0.5,0))</f>
        <v>0</v>
      </c>
      <c r="Q49" s="165"/>
      <c r="R49" s="114"/>
      <c r="S49" s="109"/>
      <c r="T49" s="27"/>
      <c r="U49" s="27"/>
      <c r="V49" s="27"/>
      <c r="W49" s="24"/>
    </row>
    <row r="50" spans="1:23" s="25" customFormat="1" ht="35.1" customHeight="1" thickBot="1">
      <c r="A50" s="71"/>
      <c r="B50" s="144"/>
      <c r="C50" s="144"/>
      <c r="D50" s="144"/>
      <c r="E50" s="144"/>
      <c r="F50" s="144"/>
      <c r="G50" s="275"/>
      <c r="H50" s="275"/>
      <c r="I50" s="275"/>
      <c r="J50" s="275"/>
      <c r="K50" s="275"/>
      <c r="L50" s="275"/>
      <c r="M50" s="275"/>
      <c r="N50" s="275"/>
      <c r="O50" s="275"/>
      <c r="P50" s="114"/>
      <c r="Q50" s="114"/>
      <c r="R50" s="114"/>
      <c r="S50" s="27"/>
      <c r="T50" s="27"/>
      <c r="U50" s="27"/>
      <c r="V50" s="27"/>
      <c r="W50" s="24"/>
    </row>
    <row r="51" spans="1:23" s="26" customFormat="1" ht="35.1" customHeight="1">
      <c r="A51" s="69"/>
      <c r="B51" s="836" t="s">
        <v>58</v>
      </c>
      <c r="C51" s="837"/>
      <c r="D51" s="837"/>
      <c r="E51" s="837"/>
      <c r="F51" s="837"/>
      <c r="G51" s="837"/>
      <c r="H51" s="837"/>
      <c r="I51" s="837"/>
      <c r="J51" s="838"/>
      <c r="K51" s="833" t="s">
        <v>51</v>
      </c>
      <c r="L51" s="834"/>
      <c r="M51" s="834"/>
      <c r="N51" s="835"/>
      <c r="O51" s="161" t="s">
        <v>252</v>
      </c>
      <c r="P51" s="170"/>
      <c r="Q51" s="160" t="s">
        <v>253</v>
      </c>
      <c r="R51" s="114"/>
      <c r="S51" s="27"/>
      <c r="T51" s="27"/>
      <c r="U51" s="27"/>
      <c r="V51" s="27"/>
      <c r="W51" s="24"/>
    </row>
    <row r="52" spans="1:23" s="26" customFormat="1" ht="35.1" customHeight="1" thickBot="1">
      <c r="A52" s="69"/>
      <c r="B52" s="839"/>
      <c r="C52" s="831"/>
      <c r="D52" s="831"/>
      <c r="E52" s="831"/>
      <c r="F52" s="831"/>
      <c r="G52" s="831"/>
      <c r="H52" s="831"/>
      <c r="I52" s="831"/>
      <c r="J52" s="840"/>
      <c r="K52" s="831" t="s">
        <v>52</v>
      </c>
      <c r="L52" s="831"/>
      <c r="M52" s="831"/>
      <c r="N52" s="832"/>
      <c r="O52" s="814">
        <f>SUM(P49,P46)</f>
        <v>0</v>
      </c>
      <c r="P52" s="815"/>
      <c r="Q52" s="816"/>
      <c r="R52" s="114"/>
      <c r="S52" s="27"/>
      <c r="T52" s="27"/>
      <c r="U52" s="27"/>
      <c r="V52" s="27"/>
      <c r="W52" s="24"/>
    </row>
    <row r="53" spans="1:23" s="26" customFormat="1" ht="24.95" customHeight="1">
      <c r="A53" s="69"/>
      <c r="B53" s="113"/>
      <c r="C53" s="113"/>
      <c r="D53" s="113"/>
      <c r="E53" s="112"/>
      <c r="F53" s="112"/>
      <c r="G53" s="112"/>
      <c r="H53" s="112"/>
      <c r="I53" s="112"/>
      <c r="J53" s="112"/>
      <c r="K53" s="112"/>
      <c r="L53" s="112"/>
      <c r="M53" s="69"/>
      <c r="N53" s="69"/>
      <c r="O53" s="75"/>
      <c r="P53" s="29"/>
      <c r="Q53" s="29"/>
      <c r="R53" s="29"/>
      <c r="S53" s="27"/>
      <c r="T53" s="27"/>
      <c r="U53" s="27"/>
      <c r="V53" s="27"/>
      <c r="W53" s="24"/>
    </row>
    <row r="54" spans="1:23" s="26" customFormat="1" ht="30" customHeight="1">
      <c r="A54" s="69"/>
      <c r="B54" s="115" t="s">
        <v>0</v>
      </c>
      <c r="C54" s="116"/>
      <c r="D54" s="116"/>
      <c r="E54" s="116"/>
      <c r="F54" s="116"/>
      <c r="G54" s="116"/>
      <c r="H54" s="116"/>
      <c r="I54" s="116"/>
      <c r="J54" s="116"/>
      <c r="K54" s="116"/>
      <c r="L54" s="116"/>
      <c r="M54" s="69"/>
      <c r="N54" s="69"/>
      <c r="O54" s="69"/>
      <c r="P54" s="69"/>
      <c r="Q54" s="69"/>
      <c r="R54" s="69"/>
    </row>
    <row r="55" spans="1:23" s="26" customFormat="1" ht="30" customHeight="1">
      <c r="A55" s="69"/>
      <c r="B55" s="115" t="s">
        <v>48</v>
      </c>
      <c r="C55" s="116"/>
      <c r="D55" s="116"/>
      <c r="E55" s="116"/>
      <c r="F55" s="116"/>
      <c r="G55" s="116"/>
      <c r="H55" s="116"/>
      <c r="I55" s="116"/>
      <c r="J55" s="116"/>
      <c r="K55" s="116"/>
      <c r="L55" s="116"/>
      <c r="M55" s="69"/>
      <c r="N55" s="69"/>
      <c r="O55" s="69"/>
      <c r="P55" s="69"/>
      <c r="Q55" s="69"/>
      <c r="R55" s="69"/>
    </row>
    <row r="56" spans="1:23" s="26" customFormat="1" ht="30" customHeight="1">
      <c r="A56" s="69"/>
      <c r="B56" s="115" t="s">
        <v>53</v>
      </c>
      <c r="C56" s="116"/>
      <c r="D56" s="116"/>
      <c r="E56" s="116"/>
      <c r="F56" s="116"/>
      <c r="G56" s="116"/>
      <c r="H56" s="116"/>
      <c r="I56" s="116"/>
      <c r="J56" s="116"/>
      <c r="K56" s="116"/>
      <c r="L56" s="116"/>
      <c r="M56" s="69"/>
      <c r="N56" s="69"/>
      <c r="O56" s="69"/>
      <c r="P56" s="69"/>
      <c r="Q56" s="69"/>
      <c r="R56" s="69"/>
    </row>
    <row r="57" spans="1:23" s="26" customFormat="1" ht="30" customHeight="1">
      <c r="B57" s="117" t="s">
        <v>103</v>
      </c>
      <c r="C57" s="118"/>
      <c r="D57" s="118"/>
      <c r="E57" s="118"/>
      <c r="F57" s="118"/>
      <c r="G57" s="118"/>
      <c r="H57" s="118"/>
      <c r="I57" s="118"/>
      <c r="J57" s="118"/>
      <c r="K57" s="118"/>
      <c r="L57" s="118"/>
    </row>
    <row r="58" spans="1:23" s="26" customFormat="1" ht="30" customHeight="1">
      <c r="B58" s="117" t="s">
        <v>54</v>
      </c>
      <c r="C58" s="118"/>
      <c r="D58" s="118"/>
      <c r="E58" s="118"/>
      <c r="F58" s="118"/>
      <c r="G58" s="118"/>
      <c r="H58" s="118"/>
      <c r="I58" s="118"/>
      <c r="J58" s="118"/>
      <c r="K58" s="118"/>
      <c r="L58" s="118"/>
    </row>
    <row r="59" spans="1:23" s="26" customFormat="1" ht="30" customHeight="1">
      <c r="B59" s="117" t="s">
        <v>55</v>
      </c>
      <c r="C59" s="118"/>
      <c r="D59" s="118"/>
      <c r="E59" s="118"/>
      <c r="F59" s="118"/>
      <c r="G59" s="118"/>
      <c r="H59" s="118"/>
      <c r="I59" s="118"/>
      <c r="J59" s="118"/>
      <c r="K59" s="118"/>
      <c r="L59" s="118"/>
    </row>
    <row r="60" spans="1:23" s="26" customFormat="1" ht="30" customHeight="1">
      <c r="B60" s="117" t="s">
        <v>56</v>
      </c>
      <c r="C60" s="118"/>
      <c r="D60" s="118"/>
      <c r="E60" s="118"/>
      <c r="F60" s="118"/>
      <c r="G60" s="118"/>
      <c r="H60" s="118"/>
      <c r="I60" s="118"/>
      <c r="J60" s="118"/>
      <c r="K60" s="118"/>
      <c r="L60" s="118"/>
    </row>
    <row r="61" spans="1:23" s="26" customFormat="1" ht="30" customHeight="1">
      <c r="B61" s="117" t="s">
        <v>57</v>
      </c>
      <c r="C61" s="118"/>
      <c r="D61" s="118"/>
      <c r="E61" s="118"/>
      <c r="F61" s="118"/>
      <c r="G61" s="118"/>
      <c r="H61" s="118"/>
      <c r="I61" s="118"/>
      <c r="J61" s="118"/>
      <c r="K61" s="118"/>
      <c r="L61" s="118"/>
    </row>
    <row r="62" spans="1:23" s="26" customFormat="1" ht="30" customHeight="1">
      <c r="B62" s="118" t="s">
        <v>104</v>
      </c>
      <c r="C62" s="118"/>
      <c r="D62" s="118"/>
      <c r="E62" s="118"/>
      <c r="F62" s="118"/>
      <c r="G62" s="118"/>
      <c r="H62" s="118"/>
      <c r="I62" s="118"/>
      <c r="J62" s="118"/>
      <c r="K62" s="118"/>
      <c r="L62" s="118"/>
    </row>
    <row r="63" spans="1:23" s="26" customFormat="1" ht="30" customHeight="1">
      <c r="B63" s="119" t="s">
        <v>105</v>
      </c>
      <c r="C63" s="118"/>
      <c r="D63" s="118"/>
      <c r="E63" s="118"/>
      <c r="F63" s="118"/>
      <c r="G63" s="118"/>
      <c r="H63" s="118"/>
      <c r="I63" s="118"/>
      <c r="J63" s="118"/>
      <c r="K63" s="118"/>
      <c r="L63" s="118"/>
    </row>
    <row r="64" spans="1:23" ht="30">
      <c r="B64" s="120"/>
      <c r="C64" s="120"/>
      <c r="D64" s="120"/>
      <c r="E64" s="120"/>
      <c r="F64" s="120"/>
      <c r="G64" s="120"/>
      <c r="H64" s="120"/>
      <c r="I64" s="120"/>
      <c r="J64" s="120"/>
      <c r="K64" s="120"/>
      <c r="L64" s="120"/>
    </row>
  </sheetData>
  <sheetProtection password="87FE" sheet="1" objects="1" scenarios="1" selectLockedCells="1"/>
  <mergeCells count="86">
    <mergeCell ref="R38:R39"/>
    <mergeCell ref="I38:J39"/>
    <mergeCell ref="G15:H15"/>
    <mergeCell ref="G17:H17"/>
    <mergeCell ref="G19:H19"/>
    <mergeCell ref="G21:H21"/>
    <mergeCell ref="G23:H23"/>
    <mergeCell ref="G25:H25"/>
    <mergeCell ref="G27:H27"/>
    <mergeCell ref="G29:H29"/>
    <mergeCell ref="G31:H31"/>
    <mergeCell ref="G33:H33"/>
    <mergeCell ref="G37:H37"/>
    <mergeCell ref="G35:H35"/>
    <mergeCell ref="I26:J27"/>
    <mergeCell ref="I28:J29"/>
    <mergeCell ref="I14:J15"/>
    <mergeCell ref="I16:J17"/>
    <mergeCell ref="I18:J19"/>
    <mergeCell ref="I20:J21"/>
    <mergeCell ref="I22:J23"/>
    <mergeCell ref="G24:H24"/>
    <mergeCell ref="G26:H26"/>
    <mergeCell ref="I30:J31"/>
    <mergeCell ref="I32:J33"/>
    <mergeCell ref="I34:J35"/>
    <mergeCell ref="G20:H20"/>
    <mergeCell ref="G22:H22"/>
    <mergeCell ref="G34:H34"/>
    <mergeCell ref="G36:H36"/>
    <mergeCell ref="B14:C15"/>
    <mergeCell ref="B16:C17"/>
    <mergeCell ref="B18:C19"/>
    <mergeCell ref="B20:C21"/>
    <mergeCell ref="B22:C23"/>
    <mergeCell ref="B24:C25"/>
    <mergeCell ref="B26:C27"/>
    <mergeCell ref="B28:C29"/>
    <mergeCell ref="B30:C31"/>
    <mergeCell ref="B32:C33"/>
    <mergeCell ref="B34:C35"/>
    <mergeCell ref="B36:C37"/>
    <mergeCell ref="B51:J52"/>
    <mergeCell ref="K51:N51"/>
    <mergeCell ref="K52:N52"/>
    <mergeCell ref="O52:Q52"/>
    <mergeCell ref="B45:C45"/>
    <mergeCell ref="I45:J45"/>
    <mergeCell ref="N45:N46"/>
    <mergeCell ref="B46:C46"/>
    <mergeCell ref="I46:J46"/>
    <mergeCell ref="B48:C48"/>
    <mergeCell ref="I48:J48"/>
    <mergeCell ref="N48:N49"/>
    <mergeCell ref="B49:C49"/>
    <mergeCell ref="I49:J49"/>
    <mergeCell ref="I41:N42"/>
    <mergeCell ref="I43:J44"/>
    <mergeCell ref="L43:L44"/>
    <mergeCell ref="M43:N44"/>
    <mergeCell ref="B38:C39"/>
    <mergeCell ref="G38:H39"/>
    <mergeCell ref="N38:N39"/>
    <mergeCell ref="I36:J37"/>
    <mergeCell ref="I24:J25"/>
    <mergeCell ref="B11:G11"/>
    <mergeCell ref="I11:R11"/>
    <mergeCell ref="B12:C13"/>
    <mergeCell ref="D12:H12"/>
    <mergeCell ref="I12:J13"/>
    <mergeCell ref="K12:N12"/>
    <mergeCell ref="O12:R12"/>
    <mergeCell ref="G13:H13"/>
    <mergeCell ref="G28:H28"/>
    <mergeCell ref="G30:H30"/>
    <mergeCell ref="G32:H32"/>
    <mergeCell ref="G14:H14"/>
    <mergeCell ref="G16:H16"/>
    <mergeCell ref="G18:H18"/>
    <mergeCell ref="A2:R2"/>
    <mergeCell ref="B4:F4"/>
    <mergeCell ref="G4:L4"/>
    <mergeCell ref="C5:F5"/>
    <mergeCell ref="H5:L5"/>
    <mergeCell ref="M5:O5"/>
    <mergeCell ref="P5:Q5"/>
  </mergeCells>
  <phoneticPr fontId="1"/>
  <conditionalFormatting sqref="O14:R39">
    <cfRule type="expression" dxfId="0" priority="1">
      <formula>$B$9="■"</formula>
    </cfRule>
  </conditionalFormatting>
  <dataValidations disablePrompts="1" count="1">
    <dataValidation type="list" allowBlank="1" showInputMessage="1" showErrorMessage="1" sqref="B8:B9">
      <formula1>"□,■"</formula1>
    </dataValidation>
  </dataValidations>
  <pageMargins left="0.70866141732283472" right="0.70866141732283472" top="0.74803149606299213" bottom="0.74803149606299213" header="0.31496062992125984" footer="0.31496062992125984"/>
  <pageSetup paperSize="9" scale="2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125"/>
  <sheetViews>
    <sheetView zoomScaleNormal="100" workbookViewId="0"/>
  </sheetViews>
  <sheetFormatPr defaultColWidth="8.75" defaultRowHeight="21.95" customHeight="1"/>
  <cols>
    <col min="1" max="1" width="3.5" style="412" customWidth="1"/>
    <col min="2" max="2" width="2.875" style="412" customWidth="1"/>
    <col min="3" max="3" width="10.75" style="414" customWidth="1"/>
    <col min="4" max="4" width="8.375" style="414" customWidth="1"/>
    <col min="5" max="16" width="8.375" style="412" customWidth="1"/>
    <col min="17" max="16384" width="8.75" style="412"/>
  </cols>
  <sheetData>
    <row r="1" spans="2:41" ht="21.95" customHeight="1">
      <c r="B1" s="570" t="s">
        <v>181</v>
      </c>
      <c r="C1" s="570"/>
      <c r="D1" s="570"/>
      <c r="E1" s="570"/>
      <c r="F1" s="570"/>
      <c r="G1" s="570"/>
      <c r="H1" s="411" t="s">
        <v>292</v>
      </c>
    </row>
    <row r="3" spans="2:41" ht="21.95" customHeight="1">
      <c r="C3" s="413" t="s">
        <v>132</v>
      </c>
      <c r="V3" s="415" t="s">
        <v>205</v>
      </c>
      <c r="W3" s="414"/>
    </row>
    <row r="4" spans="2:41" ht="21.95" customHeight="1">
      <c r="C4" s="571" t="s">
        <v>127</v>
      </c>
      <c r="D4" s="573" t="s">
        <v>128</v>
      </c>
      <c r="E4" s="574"/>
      <c r="F4" s="575" t="s">
        <v>256</v>
      </c>
      <c r="G4" s="575"/>
      <c r="H4" s="575"/>
      <c r="I4" s="575"/>
      <c r="J4" s="575"/>
      <c r="K4" s="575"/>
      <c r="L4" s="575"/>
      <c r="V4" s="416" t="s">
        <v>171</v>
      </c>
      <c r="W4" s="576" t="str">
        <f>D32</f>
        <v>Aタイプ</v>
      </c>
      <c r="X4" s="576"/>
      <c r="Y4" s="576"/>
      <c r="Z4" s="577" t="s">
        <v>143</v>
      </c>
      <c r="AA4" s="578"/>
      <c r="AB4" s="579"/>
      <c r="AC4" s="417" t="s">
        <v>14</v>
      </c>
      <c r="AD4" s="418" t="s">
        <v>49</v>
      </c>
      <c r="AE4" s="419"/>
      <c r="AF4" s="419"/>
      <c r="AG4" s="419"/>
      <c r="AH4" s="419"/>
      <c r="AI4" s="419"/>
      <c r="AJ4" s="420"/>
      <c r="AK4" s="421"/>
      <c r="AL4" s="421"/>
      <c r="AM4" s="421"/>
      <c r="AN4" s="421"/>
      <c r="AO4" s="422"/>
    </row>
    <row r="5" spans="2:41" ht="21.95" customHeight="1">
      <c r="C5" s="572"/>
      <c r="D5" s="573" t="s">
        <v>129</v>
      </c>
      <c r="E5" s="574"/>
      <c r="F5" s="575" t="s">
        <v>257</v>
      </c>
      <c r="G5" s="575"/>
      <c r="H5" s="575"/>
      <c r="I5" s="575"/>
      <c r="J5" s="575"/>
      <c r="K5" s="575"/>
      <c r="L5" s="575"/>
      <c r="V5" s="583" t="s">
        <v>152</v>
      </c>
      <c r="W5" s="583"/>
      <c r="X5" s="584">
        <f>SUM(Z21,AH21)</f>
        <v>30270</v>
      </c>
      <c r="Y5" s="584"/>
      <c r="Z5" s="580"/>
      <c r="AA5" s="581"/>
      <c r="AB5" s="582"/>
      <c r="AC5" s="423" t="s">
        <v>254</v>
      </c>
      <c r="AD5" s="424" t="s">
        <v>144</v>
      </c>
      <c r="AE5" s="425"/>
      <c r="AF5" s="425"/>
      <c r="AG5" s="425"/>
      <c r="AH5" s="425"/>
      <c r="AI5" s="425"/>
      <c r="AJ5" s="426"/>
      <c r="AK5" s="427"/>
      <c r="AL5" s="427"/>
      <c r="AM5" s="427"/>
      <c r="AN5" s="427"/>
      <c r="AO5" s="428"/>
    </row>
    <row r="6" spans="2:41" ht="21.95" customHeight="1">
      <c r="V6" s="585" t="s">
        <v>140</v>
      </c>
      <c r="W6" s="586"/>
      <c r="X6" s="586"/>
      <c r="Y6" s="586"/>
      <c r="Z6" s="586"/>
      <c r="AA6" s="586"/>
      <c r="AB6" s="586"/>
      <c r="AC6" s="587"/>
      <c r="AD6" s="585" t="s">
        <v>5</v>
      </c>
      <c r="AE6" s="586"/>
      <c r="AF6" s="586"/>
      <c r="AG6" s="586"/>
      <c r="AH6" s="586"/>
      <c r="AI6" s="586"/>
      <c r="AJ6" s="586"/>
      <c r="AK6" s="587"/>
      <c r="AL6" s="585" t="s">
        <v>142</v>
      </c>
      <c r="AM6" s="586"/>
      <c r="AN6" s="586"/>
      <c r="AO6" s="587"/>
    </row>
    <row r="7" spans="2:41" ht="21.95" customHeight="1">
      <c r="C7" s="429" t="s">
        <v>31</v>
      </c>
      <c r="D7" s="588" t="s">
        <v>258</v>
      </c>
      <c r="E7" s="589"/>
      <c r="F7" s="589"/>
      <c r="G7" s="589"/>
      <c r="H7" s="589"/>
      <c r="I7" s="589"/>
      <c r="J7" s="589"/>
      <c r="K7" s="589"/>
      <c r="L7" s="590"/>
      <c r="V7" s="591" t="s">
        <v>33</v>
      </c>
      <c r="W7" s="592"/>
      <c r="X7" s="592"/>
      <c r="Y7" s="593"/>
      <c r="Z7" s="594" t="s">
        <v>237</v>
      </c>
      <c r="AA7" s="594"/>
      <c r="AB7" s="594" t="s">
        <v>141</v>
      </c>
      <c r="AC7" s="594"/>
      <c r="AD7" s="591" t="s">
        <v>33</v>
      </c>
      <c r="AE7" s="592"/>
      <c r="AF7" s="592"/>
      <c r="AG7" s="593"/>
      <c r="AH7" s="594" t="s">
        <v>273</v>
      </c>
      <c r="AI7" s="594"/>
      <c r="AJ7" s="594" t="s">
        <v>141</v>
      </c>
      <c r="AK7" s="594"/>
      <c r="AL7" s="594" t="s">
        <v>240</v>
      </c>
      <c r="AM7" s="594"/>
      <c r="AN7" s="594" t="s">
        <v>141</v>
      </c>
      <c r="AO7" s="594"/>
    </row>
    <row r="8" spans="2:41" ht="21.95" customHeight="1">
      <c r="V8" s="596" t="s">
        <v>236</v>
      </c>
      <c r="W8" s="599" t="s">
        <v>274</v>
      </c>
      <c r="X8" s="600"/>
      <c r="Y8" s="601"/>
      <c r="Z8" s="430">
        <v>40</v>
      </c>
      <c r="AA8" s="431" t="s">
        <v>131</v>
      </c>
      <c r="AB8" s="575" t="s">
        <v>275</v>
      </c>
      <c r="AC8" s="575"/>
      <c r="AD8" s="596" t="s">
        <v>236</v>
      </c>
      <c r="AE8" s="573" t="s">
        <v>145</v>
      </c>
      <c r="AF8" s="595"/>
      <c r="AG8" s="574"/>
      <c r="AH8" s="432">
        <v>800</v>
      </c>
      <c r="AI8" s="431" t="s">
        <v>239</v>
      </c>
      <c r="AJ8" s="575" t="s">
        <v>279</v>
      </c>
      <c r="AK8" s="575"/>
      <c r="AL8" s="433"/>
      <c r="AM8" s="431" t="s">
        <v>131</v>
      </c>
      <c r="AN8" s="602"/>
      <c r="AO8" s="602"/>
    </row>
    <row r="9" spans="2:41" ht="21.95" customHeight="1">
      <c r="C9" s="416" t="s">
        <v>130</v>
      </c>
      <c r="D9" s="612">
        <v>12500</v>
      </c>
      <c r="E9" s="612"/>
      <c r="F9" s="412" t="s">
        <v>131</v>
      </c>
      <c r="G9" s="429" t="s">
        <v>166</v>
      </c>
      <c r="H9" s="612">
        <v>10</v>
      </c>
      <c r="I9" s="612"/>
      <c r="J9" s="412" t="s">
        <v>28</v>
      </c>
      <c r="V9" s="597"/>
      <c r="W9" s="599" t="s">
        <v>276</v>
      </c>
      <c r="X9" s="600"/>
      <c r="Y9" s="601"/>
      <c r="Z9" s="430">
        <v>20</v>
      </c>
      <c r="AA9" s="431" t="s">
        <v>131</v>
      </c>
      <c r="AB9" s="575" t="s">
        <v>275</v>
      </c>
      <c r="AC9" s="575"/>
      <c r="AD9" s="597"/>
      <c r="AE9" s="573" t="s">
        <v>146</v>
      </c>
      <c r="AF9" s="595"/>
      <c r="AG9" s="574"/>
      <c r="AH9" s="432">
        <v>1000</v>
      </c>
      <c r="AI9" s="431" t="s">
        <v>239</v>
      </c>
      <c r="AJ9" s="575" t="s">
        <v>280</v>
      </c>
      <c r="AK9" s="575"/>
      <c r="AL9" s="433"/>
      <c r="AM9" s="431" t="s">
        <v>131</v>
      </c>
      <c r="AN9" s="602"/>
      <c r="AO9" s="602"/>
    </row>
    <row r="10" spans="2:41" ht="21.95" customHeight="1">
      <c r="C10" s="434"/>
      <c r="D10" s="435"/>
      <c r="E10" s="435"/>
      <c r="G10" s="436"/>
      <c r="H10" s="435"/>
      <c r="I10" s="435"/>
      <c r="V10" s="597"/>
      <c r="W10" s="603"/>
      <c r="X10" s="604"/>
      <c r="Y10" s="605"/>
      <c r="Z10" s="437"/>
      <c r="AA10" s="431" t="s">
        <v>131</v>
      </c>
      <c r="AB10" s="603"/>
      <c r="AC10" s="605"/>
      <c r="AD10" s="597"/>
      <c r="AE10" s="573" t="s">
        <v>150</v>
      </c>
      <c r="AF10" s="595"/>
      <c r="AG10" s="574"/>
      <c r="AH10" s="432">
        <v>1400</v>
      </c>
      <c r="AI10" s="431" t="s">
        <v>239</v>
      </c>
      <c r="AJ10" s="575" t="s">
        <v>281</v>
      </c>
      <c r="AK10" s="575"/>
      <c r="AL10" s="433"/>
      <c r="AM10" s="431" t="s">
        <v>131</v>
      </c>
      <c r="AN10" s="602"/>
      <c r="AO10" s="602"/>
    </row>
    <row r="11" spans="2:41" ht="21.95" customHeight="1">
      <c r="C11" s="585" t="s">
        <v>183</v>
      </c>
      <c r="D11" s="587"/>
      <c r="E11" s="438" t="s">
        <v>186</v>
      </c>
      <c r="G11" s="416" t="s">
        <v>184</v>
      </c>
      <c r="H11" s="606" t="s">
        <v>259</v>
      </c>
      <c r="I11" s="607"/>
      <c r="J11" s="607"/>
      <c r="K11" s="607"/>
      <c r="L11" s="608"/>
      <c r="M11" s="416" t="s">
        <v>185</v>
      </c>
      <c r="N11" s="609" t="s">
        <v>260</v>
      </c>
      <c r="O11" s="610"/>
      <c r="P11" s="610"/>
      <c r="Q11" s="610"/>
      <c r="R11" s="611"/>
      <c r="V11" s="597"/>
      <c r="W11" s="603"/>
      <c r="X11" s="604"/>
      <c r="Y11" s="605"/>
      <c r="Z11" s="437"/>
      <c r="AA11" s="431" t="s">
        <v>131</v>
      </c>
      <c r="AB11" s="603"/>
      <c r="AC11" s="605"/>
      <c r="AD11" s="597"/>
      <c r="AE11" s="573" t="s">
        <v>149</v>
      </c>
      <c r="AF11" s="595"/>
      <c r="AG11" s="574"/>
      <c r="AH11" s="432">
        <v>500</v>
      </c>
      <c r="AI11" s="431" t="s">
        <v>239</v>
      </c>
      <c r="AJ11" s="575" t="s">
        <v>282</v>
      </c>
      <c r="AK11" s="575"/>
      <c r="AL11" s="433"/>
      <c r="AM11" s="431" t="s">
        <v>131</v>
      </c>
      <c r="AN11" s="602"/>
      <c r="AO11" s="602"/>
    </row>
    <row r="12" spans="2:41" ht="21.95" customHeight="1">
      <c r="V12" s="597"/>
      <c r="W12" s="603"/>
      <c r="X12" s="604"/>
      <c r="Y12" s="605"/>
      <c r="Z12" s="437"/>
      <c r="AA12" s="431" t="s">
        <v>131</v>
      </c>
      <c r="AB12" s="603"/>
      <c r="AC12" s="605"/>
      <c r="AD12" s="597"/>
      <c r="AE12" s="573" t="s">
        <v>147</v>
      </c>
      <c r="AF12" s="595"/>
      <c r="AG12" s="574"/>
      <c r="AH12" s="432">
        <v>325</v>
      </c>
      <c r="AI12" s="431" t="s">
        <v>239</v>
      </c>
      <c r="AJ12" s="575" t="s">
        <v>283</v>
      </c>
      <c r="AK12" s="575"/>
      <c r="AL12" s="433"/>
      <c r="AM12" s="431" t="s">
        <v>131</v>
      </c>
      <c r="AN12" s="602"/>
      <c r="AO12" s="602"/>
    </row>
    <row r="13" spans="2:41" ht="21.95" customHeight="1">
      <c r="C13" s="415" t="s">
        <v>206</v>
      </c>
      <c r="L13" s="439" t="s">
        <v>153</v>
      </c>
      <c r="P13" s="440"/>
      <c r="V13" s="597"/>
      <c r="W13" s="603"/>
      <c r="X13" s="604"/>
      <c r="Y13" s="605"/>
      <c r="Z13" s="437"/>
      <c r="AA13" s="431" t="s">
        <v>131</v>
      </c>
      <c r="AB13" s="603"/>
      <c r="AC13" s="605"/>
      <c r="AD13" s="597"/>
      <c r="AE13" s="573" t="s">
        <v>148</v>
      </c>
      <c r="AF13" s="595"/>
      <c r="AG13" s="574"/>
      <c r="AH13" s="432">
        <v>0</v>
      </c>
      <c r="AI13" s="431" t="s">
        <v>239</v>
      </c>
      <c r="AJ13" s="575" t="s">
        <v>283</v>
      </c>
      <c r="AK13" s="575"/>
      <c r="AL13" s="433"/>
      <c r="AM13" s="431" t="s">
        <v>131</v>
      </c>
      <c r="AN13" s="602"/>
      <c r="AO13" s="602"/>
    </row>
    <row r="14" spans="2:41" ht="21.95" customHeight="1">
      <c r="C14" s="583" t="s">
        <v>167</v>
      </c>
      <c r="D14" s="583"/>
      <c r="E14" s="583"/>
      <c r="F14" s="613">
        <v>1</v>
      </c>
      <c r="G14" s="614"/>
      <c r="H14" s="441" t="s">
        <v>28</v>
      </c>
      <c r="L14" s="585" t="s">
        <v>154</v>
      </c>
      <c r="M14" s="587"/>
      <c r="N14" s="599">
        <v>9</v>
      </c>
      <c r="O14" s="600"/>
      <c r="P14" s="442" t="s">
        <v>28</v>
      </c>
      <c r="V14" s="597"/>
      <c r="W14" s="603"/>
      <c r="X14" s="604"/>
      <c r="Y14" s="605"/>
      <c r="Z14" s="437"/>
      <c r="AA14" s="431" t="s">
        <v>131</v>
      </c>
      <c r="AB14" s="603"/>
      <c r="AC14" s="605"/>
      <c r="AD14" s="597"/>
      <c r="AE14" s="443" t="s">
        <v>151</v>
      </c>
      <c r="AF14" s="615" t="s">
        <v>277</v>
      </c>
      <c r="AG14" s="616"/>
      <c r="AH14" s="432">
        <v>250</v>
      </c>
      <c r="AI14" s="431" t="s">
        <v>239</v>
      </c>
      <c r="AJ14" s="575" t="s">
        <v>284</v>
      </c>
      <c r="AK14" s="575"/>
      <c r="AL14" s="433"/>
      <c r="AM14" s="431" t="s">
        <v>131</v>
      </c>
      <c r="AN14" s="602"/>
      <c r="AO14" s="602"/>
    </row>
    <row r="15" spans="2:41" ht="21.95" customHeight="1">
      <c r="N15" s="440"/>
      <c r="T15" s="444"/>
      <c r="V15" s="597"/>
      <c r="W15" s="603"/>
      <c r="X15" s="604"/>
      <c r="Y15" s="605"/>
      <c r="Z15" s="437"/>
      <c r="AA15" s="431" t="s">
        <v>131</v>
      </c>
      <c r="AB15" s="603"/>
      <c r="AC15" s="605"/>
      <c r="AD15" s="597"/>
      <c r="AE15" s="443" t="s">
        <v>151</v>
      </c>
      <c r="AF15" s="617" t="s">
        <v>278</v>
      </c>
      <c r="AG15" s="618"/>
      <c r="AH15" s="432">
        <v>2250</v>
      </c>
      <c r="AI15" s="431" t="s">
        <v>239</v>
      </c>
      <c r="AJ15" s="575" t="s">
        <v>284</v>
      </c>
      <c r="AK15" s="575"/>
      <c r="AL15" s="433"/>
      <c r="AM15" s="431" t="s">
        <v>131</v>
      </c>
      <c r="AN15" s="602"/>
      <c r="AO15" s="602"/>
    </row>
    <row r="16" spans="2:41" ht="21.95" customHeight="1">
      <c r="C16" s="415" t="s">
        <v>241</v>
      </c>
      <c r="J16" s="444"/>
      <c r="L16" s="585" t="s">
        <v>87</v>
      </c>
      <c r="M16" s="586"/>
      <c r="N16" s="587"/>
      <c r="O16" s="585" t="s">
        <v>162</v>
      </c>
      <c r="P16" s="587"/>
      <c r="Q16" s="585" t="s">
        <v>163</v>
      </c>
      <c r="R16" s="587"/>
      <c r="S16" s="585" t="s">
        <v>164</v>
      </c>
      <c r="T16" s="587"/>
      <c r="V16" s="597"/>
      <c r="W16" s="603"/>
      <c r="X16" s="604"/>
      <c r="Y16" s="605"/>
      <c r="Z16" s="437"/>
      <c r="AA16" s="431" t="s">
        <v>131</v>
      </c>
      <c r="AB16" s="603"/>
      <c r="AC16" s="605"/>
      <c r="AD16" s="597"/>
      <c r="AE16" s="443" t="s">
        <v>151</v>
      </c>
      <c r="AF16" s="619"/>
      <c r="AG16" s="620"/>
      <c r="AH16" s="433"/>
      <c r="AI16" s="431" t="s">
        <v>239</v>
      </c>
      <c r="AJ16" s="602"/>
      <c r="AK16" s="602"/>
      <c r="AL16" s="433"/>
      <c r="AM16" s="431" t="s">
        <v>131</v>
      </c>
      <c r="AN16" s="602"/>
      <c r="AO16" s="602"/>
    </row>
    <row r="17" spans="3:41" ht="21.95" customHeight="1">
      <c r="C17" s="445"/>
      <c r="D17" s="446"/>
      <c r="E17" s="446"/>
      <c r="F17" s="447"/>
      <c r="G17" s="621" t="s">
        <v>207</v>
      </c>
      <c r="H17" s="622"/>
      <c r="I17" s="621" t="s">
        <v>208</v>
      </c>
      <c r="J17" s="622"/>
      <c r="L17" s="573" t="s">
        <v>199</v>
      </c>
      <c r="M17" s="595"/>
      <c r="N17" s="574"/>
      <c r="O17" s="448">
        <v>5</v>
      </c>
      <c r="P17" s="428" t="s">
        <v>28</v>
      </c>
      <c r="Q17" s="452">
        <v>0</v>
      </c>
      <c r="R17" s="428" t="s">
        <v>28</v>
      </c>
      <c r="S17" s="452">
        <v>0</v>
      </c>
      <c r="T17" s="428" t="s">
        <v>28</v>
      </c>
      <c r="V17" s="597"/>
      <c r="W17" s="603"/>
      <c r="X17" s="604"/>
      <c r="Y17" s="605"/>
      <c r="Z17" s="437"/>
      <c r="AA17" s="431" t="s">
        <v>131</v>
      </c>
      <c r="AB17" s="603"/>
      <c r="AC17" s="605"/>
      <c r="AD17" s="597"/>
      <c r="AE17" s="443" t="s">
        <v>151</v>
      </c>
      <c r="AF17" s="619"/>
      <c r="AG17" s="620"/>
      <c r="AH17" s="433"/>
      <c r="AI17" s="431" t="s">
        <v>239</v>
      </c>
      <c r="AJ17" s="602"/>
      <c r="AK17" s="602"/>
      <c r="AL17" s="433"/>
      <c r="AM17" s="431" t="s">
        <v>131</v>
      </c>
      <c r="AN17" s="602"/>
      <c r="AO17" s="602"/>
    </row>
    <row r="18" spans="3:41" ht="21.95" customHeight="1">
      <c r="C18" s="623" t="s">
        <v>209</v>
      </c>
      <c r="D18" s="573" t="s">
        <v>24</v>
      </c>
      <c r="E18" s="595"/>
      <c r="F18" s="574"/>
      <c r="G18" s="450">
        <v>480</v>
      </c>
      <c r="H18" s="441" t="s">
        <v>131</v>
      </c>
      <c r="I18" s="451">
        <v>2520</v>
      </c>
      <c r="J18" s="441" t="s">
        <v>131</v>
      </c>
      <c r="L18" s="573" t="s">
        <v>123</v>
      </c>
      <c r="M18" s="595"/>
      <c r="N18" s="574"/>
      <c r="O18" s="448">
        <v>1</v>
      </c>
      <c r="P18" s="428" t="s">
        <v>28</v>
      </c>
      <c r="Q18" s="448">
        <v>1</v>
      </c>
      <c r="R18" s="428" t="s">
        <v>28</v>
      </c>
      <c r="S18" s="452">
        <v>0</v>
      </c>
      <c r="T18" s="428" t="s">
        <v>28</v>
      </c>
      <c r="V18" s="597"/>
      <c r="W18" s="603"/>
      <c r="X18" s="604"/>
      <c r="Y18" s="605"/>
      <c r="Z18" s="437"/>
      <c r="AA18" s="431" t="s">
        <v>131</v>
      </c>
      <c r="AB18" s="603"/>
      <c r="AC18" s="605"/>
      <c r="AD18" s="597"/>
      <c r="AE18" s="443" t="s">
        <v>151</v>
      </c>
      <c r="AF18" s="619"/>
      <c r="AG18" s="620"/>
      <c r="AH18" s="433"/>
      <c r="AI18" s="431" t="s">
        <v>239</v>
      </c>
      <c r="AJ18" s="602"/>
      <c r="AK18" s="602"/>
      <c r="AL18" s="433"/>
      <c r="AM18" s="431" t="s">
        <v>131</v>
      </c>
      <c r="AN18" s="602"/>
      <c r="AO18" s="602"/>
    </row>
    <row r="19" spans="3:41" ht="21.95" customHeight="1">
      <c r="C19" s="624"/>
      <c r="D19" s="573" t="s">
        <v>138</v>
      </c>
      <c r="E19" s="595"/>
      <c r="F19" s="574"/>
      <c r="G19" s="450">
        <v>60</v>
      </c>
      <c r="H19" s="441" t="s">
        <v>131</v>
      </c>
      <c r="I19" s="451">
        <v>420</v>
      </c>
      <c r="J19" s="441" t="s">
        <v>131</v>
      </c>
      <c r="L19" s="573" t="s">
        <v>156</v>
      </c>
      <c r="M19" s="595"/>
      <c r="N19" s="574"/>
      <c r="O19" s="452">
        <v>3</v>
      </c>
      <c r="P19" s="442" t="s">
        <v>28</v>
      </c>
      <c r="Q19" s="452">
        <v>1</v>
      </c>
      <c r="R19" s="442" t="s">
        <v>28</v>
      </c>
      <c r="S19" s="452">
        <v>0</v>
      </c>
      <c r="T19" s="442" t="s">
        <v>28</v>
      </c>
      <c r="V19" s="598"/>
      <c r="W19" s="603"/>
      <c r="X19" s="604"/>
      <c r="Y19" s="605"/>
      <c r="Z19" s="437"/>
      <c r="AA19" s="431" t="s">
        <v>131</v>
      </c>
      <c r="AB19" s="603"/>
      <c r="AC19" s="605"/>
      <c r="AD19" s="598"/>
      <c r="AE19" s="443" t="s">
        <v>151</v>
      </c>
      <c r="AF19" s="619"/>
      <c r="AG19" s="620"/>
      <c r="AH19" s="433"/>
      <c r="AI19" s="431" t="s">
        <v>239</v>
      </c>
      <c r="AJ19" s="602"/>
      <c r="AK19" s="602"/>
      <c r="AL19" s="433"/>
      <c r="AM19" s="431" t="s">
        <v>131</v>
      </c>
      <c r="AN19" s="602"/>
      <c r="AO19" s="602"/>
    </row>
    <row r="20" spans="3:41" ht="21.95" customHeight="1">
      <c r="C20" s="625"/>
      <c r="D20" s="573" t="s">
        <v>139</v>
      </c>
      <c r="E20" s="595"/>
      <c r="F20" s="574"/>
      <c r="G20" s="450">
        <v>15</v>
      </c>
      <c r="H20" s="441" t="s">
        <v>131</v>
      </c>
      <c r="I20" s="451">
        <v>119</v>
      </c>
      <c r="J20" s="441" t="s">
        <v>131</v>
      </c>
      <c r="L20" s="573" t="s">
        <v>157</v>
      </c>
      <c r="M20" s="595"/>
      <c r="N20" s="574"/>
      <c r="O20" s="452">
        <v>0</v>
      </c>
      <c r="P20" s="442" t="s">
        <v>28</v>
      </c>
      <c r="Q20" s="452">
        <v>3</v>
      </c>
      <c r="R20" s="442" t="s">
        <v>28</v>
      </c>
      <c r="S20" s="452">
        <v>0</v>
      </c>
      <c r="T20" s="442" t="s">
        <v>28</v>
      </c>
      <c r="V20" s="583" t="s">
        <v>235</v>
      </c>
      <c r="W20" s="583"/>
      <c r="X20" s="583"/>
      <c r="Y20" s="583"/>
      <c r="Z20" s="430">
        <v>420</v>
      </c>
      <c r="AA20" s="431" t="s">
        <v>131</v>
      </c>
      <c r="AB20" s="508"/>
      <c r="AC20" s="509"/>
      <c r="AD20" s="583" t="s">
        <v>235</v>
      </c>
      <c r="AE20" s="583"/>
      <c r="AF20" s="583"/>
      <c r="AG20" s="583"/>
      <c r="AH20" s="430">
        <v>23265</v>
      </c>
      <c r="AI20" s="431" t="s">
        <v>239</v>
      </c>
      <c r="AJ20" s="628"/>
      <c r="AK20" s="628"/>
      <c r="AL20" s="626"/>
      <c r="AM20" s="627"/>
      <c r="AN20" s="626"/>
      <c r="AO20" s="627"/>
    </row>
    <row r="21" spans="3:41" ht="21.95" customHeight="1">
      <c r="C21" s="571" t="s">
        <v>135</v>
      </c>
      <c r="D21" s="573" t="s">
        <v>24</v>
      </c>
      <c r="E21" s="595"/>
      <c r="F21" s="574"/>
      <c r="G21" s="450">
        <v>29900</v>
      </c>
      <c r="H21" s="441" t="s">
        <v>131</v>
      </c>
      <c r="I21" s="451">
        <v>290500</v>
      </c>
      <c r="J21" s="441" t="s">
        <v>131</v>
      </c>
      <c r="L21" s="573" t="s">
        <v>158</v>
      </c>
      <c r="M21" s="595"/>
      <c r="N21" s="574"/>
      <c r="O21" s="452">
        <v>0</v>
      </c>
      <c r="P21" s="442" t="s">
        <v>28</v>
      </c>
      <c r="Q21" s="452">
        <v>0</v>
      </c>
      <c r="R21" s="442" t="s">
        <v>28</v>
      </c>
      <c r="S21" s="452">
        <v>0</v>
      </c>
      <c r="T21" s="442" t="s">
        <v>28</v>
      </c>
      <c r="V21" s="602" t="s">
        <v>215</v>
      </c>
      <c r="W21" s="602"/>
      <c r="X21" s="602"/>
      <c r="Y21" s="602"/>
      <c r="Z21" s="433">
        <f>SUM(Z8:Z20)</f>
        <v>480</v>
      </c>
      <c r="AA21" s="431" t="s">
        <v>131</v>
      </c>
      <c r="AB21" s="631"/>
      <c r="AC21" s="631"/>
      <c r="AD21" s="602" t="s">
        <v>215</v>
      </c>
      <c r="AE21" s="602"/>
      <c r="AF21" s="602"/>
      <c r="AG21" s="602"/>
      <c r="AH21" s="433">
        <f>SUM(AH8:AH20)</f>
        <v>29790</v>
      </c>
      <c r="AI21" s="431" t="s">
        <v>239</v>
      </c>
      <c r="AJ21" s="628"/>
      <c r="AK21" s="628"/>
      <c r="AL21" s="433">
        <f>SUM(AL8:AL19)</f>
        <v>0</v>
      </c>
      <c r="AM21" s="431" t="s">
        <v>131</v>
      </c>
      <c r="AN21" s="629"/>
      <c r="AO21" s="629"/>
    </row>
    <row r="22" spans="3:41" ht="21.95" customHeight="1">
      <c r="C22" s="630"/>
      <c r="D22" s="573" t="s">
        <v>138</v>
      </c>
      <c r="E22" s="595"/>
      <c r="F22" s="574"/>
      <c r="G22" s="450">
        <v>5045</v>
      </c>
      <c r="H22" s="441" t="s">
        <v>131</v>
      </c>
      <c r="I22" s="451">
        <v>39645</v>
      </c>
      <c r="J22" s="441" t="s">
        <v>131</v>
      </c>
      <c r="L22" s="573" t="s">
        <v>159</v>
      </c>
      <c r="M22" s="595"/>
      <c r="N22" s="574"/>
      <c r="O22" s="452">
        <v>0</v>
      </c>
      <c r="P22" s="442" t="s">
        <v>28</v>
      </c>
      <c r="Q22" s="452">
        <v>4</v>
      </c>
      <c r="R22" s="442" t="s">
        <v>28</v>
      </c>
      <c r="S22" s="452">
        <v>0</v>
      </c>
      <c r="T22" s="442" t="s">
        <v>28</v>
      </c>
      <c r="V22" s="414"/>
      <c r="W22" s="414"/>
    </row>
    <row r="23" spans="3:41" ht="21.95" customHeight="1">
      <c r="C23" s="572"/>
      <c r="D23" s="573" t="s">
        <v>139</v>
      </c>
      <c r="E23" s="595"/>
      <c r="F23" s="574"/>
      <c r="G23" s="450">
        <v>1235</v>
      </c>
      <c r="H23" s="441" t="s">
        <v>131</v>
      </c>
      <c r="I23" s="451">
        <v>11131</v>
      </c>
      <c r="J23" s="441" t="s">
        <v>131</v>
      </c>
      <c r="L23" s="573" t="s">
        <v>160</v>
      </c>
      <c r="M23" s="595"/>
      <c r="N23" s="574"/>
      <c r="O23" s="452">
        <v>0</v>
      </c>
      <c r="P23" s="442" t="s">
        <v>28</v>
      </c>
      <c r="Q23" s="452">
        <v>0</v>
      </c>
      <c r="R23" s="442" t="s">
        <v>28</v>
      </c>
      <c r="S23" s="452">
        <v>1</v>
      </c>
      <c r="T23" s="442" t="s">
        <v>28</v>
      </c>
      <c r="V23" s="416" t="s">
        <v>176</v>
      </c>
      <c r="W23" s="576" t="str">
        <f>D33</f>
        <v>Bタイプ</v>
      </c>
      <c r="X23" s="576"/>
      <c r="Y23" s="576"/>
      <c r="Z23" s="577" t="s">
        <v>143</v>
      </c>
      <c r="AA23" s="578"/>
      <c r="AB23" s="579"/>
      <c r="AC23" s="453" t="s">
        <v>254</v>
      </c>
      <c r="AD23" s="418" t="s">
        <v>49</v>
      </c>
      <c r="AE23" s="419"/>
      <c r="AF23" s="419"/>
      <c r="AG23" s="419"/>
      <c r="AH23" s="419"/>
      <c r="AI23" s="419"/>
      <c r="AJ23" s="420"/>
      <c r="AK23" s="421"/>
      <c r="AL23" s="421"/>
      <c r="AM23" s="421"/>
      <c r="AN23" s="421"/>
      <c r="AO23" s="422"/>
    </row>
    <row r="24" spans="3:41" ht="21.95" customHeight="1">
      <c r="C24" s="571" t="s">
        <v>136</v>
      </c>
      <c r="D24" s="573" t="s">
        <v>24</v>
      </c>
      <c r="E24" s="595"/>
      <c r="F24" s="574"/>
      <c r="G24" s="454">
        <f>SUM(G18,G21)</f>
        <v>30380</v>
      </c>
      <c r="H24" s="441" t="s">
        <v>131</v>
      </c>
      <c r="I24" s="455">
        <f>SUM(I18,I21)</f>
        <v>293020</v>
      </c>
      <c r="J24" s="441" t="s">
        <v>131</v>
      </c>
      <c r="L24" s="573" t="s">
        <v>168</v>
      </c>
      <c r="M24" s="595"/>
      <c r="N24" s="574"/>
      <c r="O24" s="452">
        <v>0</v>
      </c>
      <c r="P24" s="442" t="s">
        <v>28</v>
      </c>
      <c r="Q24" s="452">
        <v>0</v>
      </c>
      <c r="R24" s="442" t="s">
        <v>28</v>
      </c>
      <c r="S24" s="452">
        <v>3</v>
      </c>
      <c r="T24" s="442" t="s">
        <v>28</v>
      </c>
      <c r="V24" s="583" t="s">
        <v>152</v>
      </c>
      <c r="W24" s="583"/>
      <c r="X24" s="584">
        <f>SUM(Z40,AH40)</f>
        <v>35280</v>
      </c>
      <c r="Y24" s="584"/>
      <c r="Z24" s="580"/>
      <c r="AA24" s="581"/>
      <c r="AB24" s="582"/>
      <c r="AC24" s="456" t="s">
        <v>14</v>
      </c>
      <c r="AD24" s="424" t="s">
        <v>144</v>
      </c>
      <c r="AE24" s="425"/>
      <c r="AF24" s="425"/>
      <c r="AG24" s="425"/>
      <c r="AH24" s="425"/>
      <c r="AI24" s="425"/>
      <c r="AJ24" s="426"/>
      <c r="AK24" s="427"/>
      <c r="AL24" s="427"/>
      <c r="AM24" s="427"/>
      <c r="AN24" s="427"/>
      <c r="AO24" s="428"/>
    </row>
    <row r="25" spans="3:41" ht="21.95" customHeight="1">
      <c r="C25" s="630"/>
      <c r="D25" s="573" t="s">
        <v>138</v>
      </c>
      <c r="E25" s="595"/>
      <c r="F25" s="574"/>
      <c r="G25" s="454">
        <f>SUM(G19,G22)</f>
        <v>5105</v>
      </c>
      <c r="H25" s="441" t="s">
        <v>131</v>
      </c>
      <c r="I25" s="455">
        <f>SUM(I19,I22)</f>
        <v>40065</v>
      </c>
      <c r="J25" s="441" t="s">
        <v>131</v>
      </c>
      <c r="L25" s="573" t="s">
        <v>169</v>
      </c>
      <c r="M25" s="595"/>
      <c r="N25" s="574"/>
      <c r="O25" s="452">
        <v>0</v>
      </c>
      <c r="P25" s="442" t="s">
        <v>28</v>
      </c>
      <c r="Q25" s="452">
        <v>0</v>
      </c>
      <c r="R25" s="442" t="s">
        <v>28</v>
      </c>
      <c r="S25" s="452">
        <v>1</v>
      </c>
      <c r="T25" s="442" t="s">
        <v>28</v>
      </c>
      <c r="V25" s="585" t="s">
        <v>140</v>
      </c>
      <c r="W25" s="586"/>
      <c r="X25" s="586"/>
      <c r="Y25" s="586"/>
      <c r="Z25" s="586"/>
      <c r="AA25" s="586"/>
      <c r="AB25" s="586"/>
      <c r="AC25" s="586"/>
      <c r="AD25" s="585" t="s">
        <v>5</v>
      </c>
      <c r="AE25" s="586"/>
      <c r="AF25" s="586"/>
      <c r="AG25" s="586"/>
      <c r="AH25" s="586"/>
      <c r="AI25" s="586"/>
      <c r="AJ25" s="586"/>
      <c r="AK25" s="587"/>
      <c r="AL25" s="583" t="s">
        <v>142</v>
      </c>
      <c r="AM25" s="583"/>
      <c r="AN25" s="583"/>
      <c r="AO25" s="583"/>
    </row>
    <row r="26" spans="3:41" ht="21.95" customHeight="1">
      <c r="C26" s="572"/>
      <c r="D26" s="573" t="s">
        <v>139</v>
      </c>
      <c r="E26" s="595"/>
      <c r="F26" s="574"/>
      <c r="G26" s="454">
        <f>SUM(G20,G23)</f>
        <v>1250</v>
      </c>
      <c r="H26" s="441" t="s">
        <v>131</v>
      </c>
      <c r="I26" s="455">
        <f>SUM(I20,I23)</f>
        <v>11250</v>
      </c>
      <c r="J26" s="441" t="s">
        <v>131</v>
      </c>
      <c r="L26" s="573" t="s">
        <v>170</v>
      </c>
      <c r="M26" s="595"/>
      <c r="N26" s="574"/>
      <c r="O26" s="452">
        <v>0</v>
      </c>
      <c r="P26" s="442" t="s">
        <v>28</v>
      </c>
      <c r="Q26" s="452">
        <v>0</v>
      </c>
      <c r="R26" s="442" t="s">
        <v>28</v>
      </c>
      <c r="S26" s="452">
        <v>0</v>
      </c>
      <c r="T26" s="442" t="s">
        <v>28</v>
      </c>
      <c r="V26" s="591" t="s">
        <v>33</v>
      </c>
      <c r="W26" s="592"/>
      <c r="X26" s="592"/>
      <c r="Y26" s="593"/>
      <c r="Z26" s="594" t="s">
        <v>237</v>
      </c>
      <c r="AA26" s="594"/>
      <c r="AB26" s="591" t="s">
        <v>141</v>
      </c>
      <c r="AC26" s="593"/>
      <c r="AD26" s="591" t="s">
        <v>33</v>
      </c>
      <c r="AE26" s="592"/>
      <c r="AF26" s="592"/>
      <c r="AG26" s="593"/>
      <c r="AH26" s="594" t="s">
        <v>273</v>
      </c>
      <c r="AI26" s="594"/>
      <c r="AJ26" s="594" t="s">
        <v>141</v>
      </c>
      <c r="AK26" s="594"/>
      <c r="AL26" s="594" t="s">
        <v>240</v>
      </c>
      <c r="AM26" s="594"/>
      <c r="AN26" s="594" t="s">
        <v>141</v>
      </c>
      <c r="AO26" s="594"/>
    </row>
    <row r="27" spans="3:41" ht="21.95" customHeight="1" thickBot="1">
      <c r="L27" s="632" t="s">
        <v>200</v>
      </c>
      <c r="M27" s="633"/>
      <c r="N27" s="634"/>
      <c r="O27" s="452">
        <v>0</v>
      </c>
      <c r="P27" s="457" t="s">
        <v>28</v>
      </c>
      <c r="Q27" s="479">
        <v>0</v>
      </c>
      <c r="R27" s="457" t="s">
        <v>28</v>
      </c>
      <c r="S27" s="458">
        <v>4</v>
      </c>
      <c r="T27" s="457" t="s">
        <v>28</v>
      </c>
      <c r="V27" s="596" t="s">
        <v>236</v>
      </c>
      <c r="W27" s="599" t="s">
        <v>274</v>
      </c>
      <c r="X27" s="600"/>
      <c r="Y27" s="601"/>
      <c r="Z27" s="430">
        <v>30</v>
      </c>
      <c r="AA27" s="431" t="s">
        <v>131</v>
      </c>
      <c r="AB27" s="599" t="s">
        <v>285</v>
      </c>
      <c r="AC27" s="601"/>
      <c r="AD27" s="596" t="s">
        <v>236</v>
      </c>
      <c r="AE27" s="573" t="s">
        <v>145</v>
      </c>
      <c r="AF27" s="595"/>
      <c r="AG27" s="574"/>
      <c r="AH27" s="432">
        <v>900</v>
      </c>
      <c r="AI27" s="431" t="s">
        <v>131</v>
      </c>
      <c r="AJ27" s="575" t="s">
        <v>279</v>
      </c>
      <c r="AK27" s="575"/>
      <c r="AL27" s="432">
        <v>110</v>
      </c>
      <c r="AM27" s="431" t="s">
        <v>131</v>
      </c>
      <c r="AN27" s="575" t="s">
        <v>286</v>
      </c>
      <c r="AO27" s="575"/>
    </row>
    <row r="28" spans="3:41" ht="21.95" customHeight="1" thickTop="1">
      <c r="L28" s="635" t="s">
        <v>215</v>
      </c>
      <c r="M28" s="636"/>
      <c r="N28" s="637"/>
      <c r="O28" s="480">
        <f>SUM(O17:O27)</f>
        <v>9</v>
      </c>
      <c r="P28" s="428" t="s">
        <v>28</v>
      </c>
      <c r="Q28" s="481">
        <f>SUM(Q17:Q27)</f>
        <v>9</v>
      </c>
      <c r="R28" s="428" t="s">
        <v>28</v>
      </c>
      <c r="S28" s="449">
        <f>SUM(S17:S27)</f>
        <v>9</v>
      </c>
      <c r="T28" s="428" t="s">
        <v>28</v>
      </c>
      <c r="V28" s="597"/>
      <c r="W28" s="603"/>
      <c r="X28" s="604"/>
      <c r="Y28" s="605"/>
      <c r="Z28" s="437"/>
      <c r="AA28" s="431" t="s">
        <v>131</v>
      </c>
      <c r="AB28" s="603"/>
      <c r="AC28" s="605"/>
      <c r="AD28" s="597"/>
      <c r="AE28" s="573" t="s">
        <v>146</v>
      </c>
      <c r="AF28" s="595"/>
      <c r="AG28" s="574"/>
      <c r="AH28" s="432">
        <v>2000</v>
      </c>
      <c r="AI28" s="431" t="s">
        <v>131</v>
      </c>
      <c r="AJ28" s="575" t="s">
        <v>280</v>
      </c>
      <c r="AK28" s="575"/>
      <c r="AL28" s="432">
        <v>540</v>
      </c>
      <c r="AM28" s="431" t="s">
        <v>131</v>
      </c>
      <c r="AN28" s="575" t="s">
        <v>287</v>
      </c>
      <c r="AO28" s="575"/>
    </row>
    <row r="29" spans="3:41" ht="21.95" customHeight="1">
      <c r="C29" s="413" t="s">
        <v>134</v>
      </c>
      <c r="F29" s="459" t="s">
        <v>202</v>
      </c>
      <c r="V29" s="597"/>
      <c r="W29" s="603"/>
      <c r="X29" s="604"/>
      <c r="Y29" s="605"/>
      <c r="Z29" s="437"/>
      <c r="AA29" s="431" t="s">
        <v>131</v>
      </c>
      <c r="AB29" s="603"/>
      <c r="AC29" s="605"/>
      <c r="AD29" s="597"/>
      <c r="AE29" s="573" t="s">
        <v>150</v>
      </c>
      <c r="AF29" s="595"/>
      <c r="AG29" s="574"/>
      <c r="AH29" s="432">
        <v>600</v>
      </c>
      <c r="AI29" s="431" t="s">
        <v>131</v>
      </c>
      <c r="AJ29" s="575" t="s">
        <v>281</v>
      </c>
      <c r="AK29" s="575"/>
      <c r="AL29" s="432">
        <v>225</v>
      </c>
      <c r="AM29" s="431" t="s">
        <v>131</v>
      </c>
      <c r="AN29" s="575" t="s">
        <v>288</v>
      </c>
      <c r="AO29" s="575"/>
    </row>
    <row r="30" spans="3:41" ht="21.95" customHeight="1">
      <c r="C30" s="577" t="s">
        <v>32</v>
      </c>
      <c r="D30" s="578"/>
      <c r="E30" s="578"/>
      <c r="F30" s="579"/>
      <c r="G30" s="577" t="s">
        <v>198</v>
      </c>
      <c r="H30" s="579"/>
      <c r="I30" s="577" t="s">
        <v>187</v>
      </c>
      <c r="J30" s="579"/>
      <c r="V30" s="597"/>
      <c r="W30" s="603"/>
      <c r="X30" s="604"/>
      <c r="Y30" s="605"/>
      <c r="Z30" s="437"/>
      <c r="AA30" s="431" t="s">
        <v>131</v>
      </c>
      <c r="AB30" s="603"/>
      <c r="AC30" s="605"/>
      <c r="AD30" s="597"/>
      <c r="AE30" s="573" t="s">
        <v>149</v>
      </c>
      <c r="AF30" s="595"/>
      <c r="AG30" s="574"/>
      <c r="AH30" s="432">
        <v>600</v>
      </c>
      <c r="AI30" s="431" t="s">
        <v>131</v>
      </c>
      <c r="AJ30" s="575" t="s">
        <v>282</v>
      </c>
      <c r="AK30" s="575"/>
      <c r="AL30" s="432">
        <v>150</v>
      </c>
      <c r="AM30" s="431" t="s">
        <v>131</v>
      </c>
      <c r="AN30" s="575" t="s">
        <v>289</v>
      </c>
      <c r="AO30" s="575"/>
    </row>
    <row r="31" spans="3:41" ht="21.95" customHeight="1">
      <c r="C31" s="580"/>
      <c r="D31" s="581"/>
      <c r="E31" s="581"/>
      <c r="F31" s="582"/>
      <c r="G31" s="580"/>
      <c r="H31" s="582"/>
      <c r="I31" s="580"/>
      <c r="J31" s="582"/>
      <c r="V31" s="597"/>
      <c r="W31" s="603"/>
      <c r="X31" s="604"/>
      <c r="Y31" s="605"/>
      <c r="Z31" s="437"/>
      <c r="AA31" s="431" t="s">
        <v>131</v>
      </c>
      <c r="AB31" s="603"/>
      <c r="AC31" s="605"/>
      <c r="AD31" s="597"/>
      <c r="AE31" s="573" t="s">
        <v>147</v>
      </c>
      <c r="AF31" s="595"/>
      <c r="AG31" s="574"/>
      <c r="AH31" s="432">
        <v>400</v>
      </c>
      <c r="AI31" s="431" t="s">
        <v>131</v>
      </c>
      <c r="AJ31" s="575" t="s">
        <v>283</v>
      </c>
      <c r="AK31" s="575"/>
      <c r="AL31" s="432">
        <v>20</v>
      </c>
      <c r="AM31" s="431" t="s">
        <v>131</v>
      </c>
      <c r="AN31" s="575" t="s">
        <v>290</v>
      </c>
      <c r="AO31" s="575"/>
    </row>
    <row r="32" spans="3:41" ht="21.95" customHeight="1">
      <c r="C32" s="460" t="s">
        <v>171</v>
      </c>
      <c r="D32" s="638" t="s">
        <v>261</v>
      </c>
      <c r="E32" s="639"/>
      <c r="F32" s="640"/>
      <c r="G32" s="448">
        <v>5</v>
      </c>
      <c r="H32" s="428" t="s">
        <v>28</v>
      </c>
      <c r="I32" s="448">
        <v>110</v>
      </c>
      <c r="J32" s="428" t="s">
        <v>188</v>
      </c>
      <c r="L32" s="461"/>
      <c r="V32" s="597"/>
      <c r="W32" s="603"/>
      <c r="X32" s="604"/>
      <c r="Y32" s="605"/>
      <c r="Z32" s="437"/>
      <c r="AA32" s="431" t="s">
        <v>131</v>
      </c>
      <c r="AB32" s="603"/>
      <c r="AC32" s="605"/>
      <c r="AD32" s="597"/>
      <c r="AE32" s="573" t="s">
        <v>148</v>
      </c>
      <c r="AF32" s="595"/>
      <c r="AG32" s="574"/>
      <c r="AH32" s="432"/>
      <c r="AI32" s="431" t="s">
        <v>131</v>
      </c>
      <c r="AJ32" s="575"/>
      <c r="AK32" s="575"/>
      <c r="AL32" s="432"/>
      <c r="AM32" s="431" t="s">
        <v>131</v>
      </c>
      <c r="AN32" s="575"/>
      <c r="AO32" s="575"/>
    </row>
    <row r="33" spans="1:45" ht="21.95" customHeight="1">
      <c r="C33" s="460" t="s">
        <v>172</v>
      </c>
      <c r="D33" s="599" t="s">
        <v>262</v>
      </c>
      <c r="E33" s="600"/>
      <c r="F33" s="601"/>
      <c r="G33" s="448">
        <v>4</v>
      </c>
      <c r="H33" s="428" t="s">
        <v>28</v>
      </c>
      <c r="I33" s="448">
        <v>180</v>
      </c>
      <c r="J33" s="428" t="s">
        <v>188</v>
      </c>
      <c r="V33" s="597"/>
      <c r="W33" s="603"/>
      <c r="X33" s="604"/>
      <c r="Y33" s="605"/>
      <c r="Z33" s="437"/>
      <c r="AA33" s="431" t="s">
        <v>131</v>
      </c>
      <c r="AB33" s="603"/>
      <c r="AC33" s="605"/>
      <c r="AD33" s="597"/>
      <c r="AE33" s="443" t="s">
        <v>151</v>
      </c>
      <c r="AF33" s="615" t="s">
        <v>277</v>
      </c>
      <c r="AG33" s="616"/>
      <c r="AH33" s="432">
        <v>250</v>
      </c>
      <c r="AI33" s="431" t="s">
        <v>131</v>
      </c>
      <c r="AJ33" s="575" t="s">
        <v>284</v>
      </c>
      <c r="AK33" s="575"/>
      <c r="AL33" s="432">
        <v>25</v>
      </c>
      <c r="AM33" s="431" t="s">
        <v>131</v>
      </c>
      <c r="AN33" s="575" t="s">
        <v>291</v>
      </c>
      <c r="AO33" s="575"/>
    </row>
    <row r="34" spans="1:45" ht="21.95" customHeight="1">
      <c r="C34" s="460" t="s">
        <v>173</v>
      </c>
      <c r="D34" s="641"/>
      <c r="E34" s="642"/>
      <c r="F34" s="643"/>
      <c r="G34" s="449"/>
      <c r="H34" s="428" t="s">
        <v>28</v>
      </c>
      <c r="I34" s="449"/>
      <c r="J34" s="428" t="s">
        <v>188</v>
      </c>
      <c r="V34" s="597"/>
      <c r="W34" s="603"/>
      <c r="X34" s="604"/>
      <c r="Y34" s="605"/>
      <c r="Z34" s="437"/>
      <c r="AA34" s="431" t="s">
        <v>131</v>
      </c>
      <c r="AB34" s="603"/>
      <c r="AC34" s="605"/>
      <c r="AD34" s="597"/>
      <c r="AE34" s="443" t="s">
        <v>151</v>
      </c>
      <c r="AF34" s="619"/>
      <c r="AG34" s="620"/>
      <c r="AH34" s="433"/>
      <c r="AI34" s="431" t="s">
        <v>131</v>
      </c>
      <c r="AJ34" s="603"/>
      <c r="AK34" s="605"/>
      <c r="AL34" s="433"/>
      <c r="AM34" s="431" t="s">
        <v>131</v>
      </c>
      <c r="AN34" s="603"/>
      <c r="AO34" s="605"/>
    </row>
    <row r="35" spans="1:45" ht="21.95" customHeight="1">
      <c r="C35" s="460" t="s">
        <v>174</v>
      </c>
      <c r="D35" s="644"/>
      <c r="E35" s="645"/>
      <c r="F35" s="646"/>
      <c r="G35" s="449"/>
      <c r="H35" s="428" t="s">
        <v>28</v>
      </c>
      <c r="I35" s="449"/>
      <c r="J35" s="428" t="s">
        <v>188</v>
      </c>
      <c r="V35" s="597"/>
      <c r="W35" s="603"/>
      <c r="X35" s="604"/>
      <c r="Y35" s="605"/>
      <c r="Z35" s="437"/>
      <c r="AA35" s="431" t="s">
        <v>131</v>
      </c>
      <c r="AB35" s="603"/>
      <c r="AC35" s="605"/>
      <c r="AD35" s="597"/>
      <c r="AE35" s="443" t="s">
        <v>151</v>
      </c>
      <c r="AF35" s="619"/>
      <c r="AG35" s="620"/>
      <c r="AH35" s="433"/>
      <c r="AI35" s="431" t="s">
        <v>131</v>
      </c>
      <c r="AJ35" s="603"/>
      <c r="AK35" s="605"/>
      <c r="AL35" s="433"/>
      <c r="AM35" s="431" t="s">
        <v>131</v>
      </c>
      <c r="AN35" s="603"/>
      <c r="AO35" s="605"/>
    </row>
    <row r="36" spans="1:45" ht="21.95" customHeight="1">
      <c r="C36" s="460" t="s">
        <v>179</v>
      </c>
      <c r="D36" s="641"/>
      <c r="E36" s="642"/>
      <c r="F36" s="643"/>
      <c r="G36" s="449"/>
      <c r="H36" s="428" t="s">
        <v>28</v>
      </c>
      <c r="I36" s="449"/>
      <c r="J36" s="428" t="s">
        <v>188</v>
      </c>
      <c r="V36" s="597"/>
      <c r="W36" s="603"/>
      <c r="X36" s="604"/>
      <c r="Y36" s="605"/>
      <c r="Z36" s="437"/>
      <c r="AA36" s="431" t="s">
        <v>131</v>
      </c>
      <c r="AB36" s="603"/>
      <c r="AC36" s="605"/>
      <c r="AD36" s="597"/>
      <c r="AE36" s="443" t="s">
        <v>151</v>
      </c>
      <c r="AF36" s="619"/>
      <c r="AG36" s="620"/>
      <c r="AH36" s="433"/>
      <c r="AI36" s="431" t="s">
        <v>131</v>
      </c>
      <c r="AJ36" s="603"/>
      <c r="AK36" s="605"/>
      <c r="AL36" s="433"/>
      <c r="AM36" s="431" t="s">
        <v>131</v>
      </c>
      <c r="AN36" s="603"/>
      <c r="AO36" s="605"/>
    </row>
    <row r="37" spans="1:45" ht="21.95" customHeight="1">
      <c r="C37" s="459"/>
      <c r="V37" s="597"/>
      <c r="W37" s="603"/>
      <c r="X37" s="604"/>
      <c r="Y37" s="605"/>
      <c r="Z37" s="437"/>
      <c r="AA37" s="431" t="s">
        <v>131</v>
      </c>
      <c r="AB37" s="603"/>
      <c r="AC37" s="605"/>
      <c r="AD37" s="597"/>
      <c r="AE37" s="443" t="s">
        <v>151</v>
      </c>
      <c r="AF37" s="619"/>
      <c r="AG37" s="620"/>
      <c r="AH37" s="433"/>
      <c r="AI37" s="431" t="s">
        <v>131</v>
      </c>
      <c r="AJ37" s="603"/>
      <c r="AK37" s="605"/>
      <c r="AL37" s="433"/>
      <c r="AM37" s="431" t="s">
        <v>131</v>
      </c>
      <c r="AN37" s="603"/>
      <c r="AO37" s="605"/>
    </row>
    <row r="38" spans="1:45" ht="21.95" customHeight="1">
      <c r="C38" s="439" t="s">
        <v>189</v>
      </c>
      <c r="D38" s="412"/>
      <c r="E38" s="459" t="s">
        <v>202</v>
      </c>
      <c r="V38" s="598"/>
      <c r="W38" s="603"/>
      <c r="X38" s="604"/>
      <c r="Y38" s="605"/>
      <c r="Z38" s="437"/>
      <c r="AA38" s="431" t="s">
        <v>131</v>
      </c>
      <c r="AB38" s="603"/>
      <c r="AC38" s="605"/>
      <c r="AD38" s="598"/>
      <c r="AE38" s="443" t="s">
        <v>151</v>
      </c>
      <c r="AF38" s="619"/>
      <c r="AG38" s="620"/>
      <c r="AH38" s="433"/>
      <c r="AI38" s="431" t="s">
        <v>131</v>
      </c>
      <c r="AJ38" s="603"/>
      <c r="AK38" s="605"/>
      <c r="AL38" s="433"/>
      <c r="AM38" s="431" t="s">
        <v>131</v>
      </c>
      <c r="AN38" s="603"/>
      <c r="AO38" s="605"/>
    </row>
    <row r="39" spans="1:45" ht="21.95" customHeight="1">
      <c r="C39" s="585" t="s">
        <v>190</v>
      </c>
      <c r="D39" s="586"/>
      <c r="E39" s="587"/>
      <c r="F39" s="585" t="s">
        <v>191</v>
      </c>
      <c r="G39" s="586"/>
      <c r="H39" s="586"/>
      <c r="I39" s="587"/>
      <c r="J39" s="585" t="s">
        <v>192</v>
      </c>
      <c r="K39" s="586"/>
      <c r="L39" s="586"/>
      <c r="M39" s="587"/>
      <c r="N39" s="416" t="s">
        <v>193</v>
      </c>
      <c r="O39" s="585" t="s">
        <v>187</v>
      </c>
      <c r="P39" s="587"/>
      <c r="Q39" s="585" t="s">
        <v>195</v>
      </c>
      <c r="R39" s="587"/>
      <c r="S39" s="585" t="s">
        <v>196</v>
      </c>
      <c r="T39" s="587"/>
      <c r="V39" s="583" t="s">
        <v>235</v>
      </c>
      <c r="W39" s="583"/>
      <c r="X39" s="583"/>
      <c r="Y39" s="583"/>
      <c r="Z39" s="430">
        <v>0</v>
      </c>
      <c r="AA39" s="431" t="s">
        <v>131</v>
      </c>
      <c r="AB39" s="508"/>
      <c r="AC39" s="509"/>
      <c r="AD39" s="583" t="s">
        <v>235</v>
      </c>
      <c r="AE39" s="583"/>
      <c r="AF39" s="583"/>
      <c r="AG39" s="583"/>
      <c r="AH39" s="462">
        <v>30500</v>
      </c>
      <c r="AI39" s="431" t="s">
        <v>131</v>
      </c>
      <c r="AJ39" s="628"/>
      <c r="AK39" s="628"/>
      <c r="AL39" s="626"/>
      <c r="AM39" s="627"/>
      <c r="AN39" s="508"/>
      <c r="AO39" s="509"/>
    </row>
    <row r="40" spans="1:45" ht="21.95" customHeight="1">
      <c r="A40" s="412">
        <v>1</v>
      </c>
      <c r="C40" s="591" t="str">
        <f>IF(A40&gt;SUM($G$32:$G$36),"",INDEX($D$32:$F$36,IF(A40&gt;SUM($G$32:$G$35),5,IF(A40&gt;SUM($G$32:$G$34),4,IF(A40&gt;SUM($G$32:$G$33),3,IF(A40&gt;SUM($G$32),2,1)))),1))</f>
        <v>Aタイプ</v>
      </c>
      <c r="D40" s="592"/>
      <c r="E40" s="593"/>
      <c r="F40" s="599" t="s">
        <v>263</v>
      </c>
      <c r="G40" s="600"/>
      <c r="H40" s="600"/>
      <c r="I40" s="601"/>
      <c r="J40" s="647" t="s">
        <v>264</v>
      </c>
      <c r="K40" s="600"/>
      <c r="L40" s="600"/>
      <c r="M40" s="601"/>
      <c r="N40" s="463">
        <v>1</v>
      </c>
      <c r="O40" s="599">
        <v>118.58</v>
      </c>
      <c r="P40" s="601"/>
      <c r="Q40" s="648">
        <v>44662</v>
      </c>
      <c r="R40" s="601"/>
      <c r="S40" s="648">
        <v>44814</v>
      </c>
      <c r="T40" s="601"/>
      <c r="V40" s="602" t="s">
        <v>215</v>
      </c>
      <c r="W40" s="602"/>
      <c r="X40" s="602"/>
      <c r="Y40" s="602"/>
      <c r="Z40" s="433">
        <f>SUM(Z27:Z39)</f>
        <v>30</v>
      </c>
      <c r="AA40" s="431" t="s">
        <v>131</v>
      </c>
      <c r="AB40" s="631"/>
      <c r="AC40" s="631"/>
      <c r="AD40" s="602" t="s">
        <v>215</v>
      </c>
      <c r="AE40" s="602"/>
      <c r="AF40" s="602"/>
      <c r="AG40" s="602"/>
      <c r="AH40" s="433">
        <f>SUM(AH27:AH39)</f>
        <v>35250</v>
      </c>
      <c r="AI40" s="431" t="s">
        <v>131</v>
      </c>
      <c r="AJ40" s="628"/>
      <c r="AK40" s="628"/>
      <c r="AL40" s="433">
        <f>SUM(AL27:AL38)</f>
        <v>1070</v>
      </c>
      <c r="AM40" s="431" t="s">
        <v>131</v>
      </c>
      <c r="AN40" s="629"/>
      <c r="AO40" s="629"/>
    </row>
    <row r="41" spans="1:45" ht="21.95" customHeight="1">
      <c r="A41" s="412">
        <v>2</v>
      </c>
      <c r="C41" s="591" t="str">
        <f t="shared" ref="C41:C74" si="0">IF(A41&gt;SUM($G$32:$G$36),"",INDEX($D$32:$F$36,IF(A41&gt;SUM($G$32:$G$35),5,IF(A41&gt;SUM($G$32:$G$34),4,IF(A41&gt;SUM($G$32:$G$33),3,IF(A41&gt;SUM($G$32),2,1)))),1))</f>
        <v>Aタイプ</v>
      </c>
      <c r="D41" s="592"/>
      <c r="E41" s="593"/>
      <c r="F41" s="599" t="s">
        <v>265</v>
      </c>
      <c r="G41" s="600"/>
      <c r="H41" s="600"/>
      <c r="I41" s="601"/>
      <c r="J41" s="647" t="s">
        <v>264</v>
      </c>
      <c r="K41" s="600"/>
      <c r="L41" s="600"/>
      <c r="M41" s="601"/>
      <c r="N41" s="463">
        <v>1</v>
      </c>
      <c r="O41" s="599">
        <v>115.1</v>
      </c>
      <c r="P41" s="601"/>
      <c r="Q41" s="648">
        <v>44683</v>
      </c>
      <c r="R41" s="601"/>
      <c r="S41" s="648">
        <v>44839</v>
      </c>
      <c r="T41" s="601"/>
      <c r="V41" s="414"/>
      <c r="W41" s="414"/>
      <c r="AP41" s="464"/>
      <c r="AQ41" s="464"/>
      <c r="AR41" s="464"/>
      <c r="AS41" s="464"/>
    </row>
    <row r="42" spans="1:45" ht="21.95" customHeight="1">
      <c r="A42" s="412">
        <v>3</v>
      </c>
      <c r="C42" s="591" t="str">
        <f t="shared" si="0"/>
        <v>Aタイプ</v>
      </c>
      <c r="D42" s="592"/>
      <c r="E42" s="593"/>
      <c r="F42" s="599" t="s">
        <v>266</v>
      </c>
      <c r="G42" s="600"/>
      <c r="H42" s="600"/>
      <c r="I42" s="601"/>
      <c r="J42" s="647" t="s">
        <v>264</v>
      </c>
      <c r="K42" s="600"/>
      <c r="L42" s="600"/>
      <c r="M42" s="601"/>
      <c r="N42" s="463">
        <v>1</v>
      </c>
      <c r="O42" s="599">
        <v>111.17</v>
      </c>
      <c r="P42" s="601"/>
      <c r="Q42" s="648">
        <v>44713</v>
      </c>
      <c r="R42" s="601"/>
      <c r="S42" s="648">
        <v>44867</v>
      </c>
      <c r="T42" s="601"/>
      <c r="V42" s="416" t="s">
        <v>177</v>
      </c>
      <c r="W42" s="576">
        <f>D34</f>
        <v>0</v>
      </c>
      <c r="X42" s="576"/>
      <c r="Y42" s="576"/>
      <c r="Z42" s="577" t="s">
        <v>143</v>
      </c>
      <c r="AA42" s="578"/>
      <c r="AB42" s="579"/>
      <c r="AC42" s="417" t="s">
        <v>14</v>
      </c>
      <c r="AD42" s="418" t="s">
        <v>49</v>
      </c>
      <c r="AE42" s="419"/>
      <c r="AF42" s="419"/>
      <c r="AG42" s="419"/>
      <c r="AH42" s="419"/>
      <c r="AI42" s="419"/>
      <c r="AJ42" s="420"/>
      <c r="AK42" s="421"/>
      <c r="AL42" s="421"/>
      <c r="AM42" s="421"/>
      <c r="AN42" s="421"/>
      <c r="AO42" s="422"/>
      <c r="AP42" s="464"/>
      <c r="AQ42" s="464"/>
      <c r="AR42" s="464"/>
      <c r="AS42" s="464"/>
    </row>
    <row r="43" spans="1:45" ht="21.95" customHeight="1">
      <c r="A43" s="412">
        <v>4</v>
      </c>
      <c r="C43" s="591" t="str">
        <f t="shared" si="0"/>
        <v>Aタイプ</v>
      </c>
      <c r="D43" s="592"/>
      <c r="E43" s="593"/>
      <c r="F43" s="599" t="s">
        <v>267</v>
      </c>
      <c r="G43" s="600"/>
      <c r="H43" s="600"/>
      <c r="I43" s="601"/>
      <c r="J43" s="647" t="s">
        <v>264</v>
      </c>
      <c r="K43" s="600"/>
      <c r="L43" s="600"/>
      <c r="M43" s="601"/>
      <c r="N43" s="463">
        <v>1</v>
      </c>
      <c r="O43" s="599">
        <v>120.1</v>
      </c>
      <c r="P43" s="601"/>
      <c r="Q43" s="648">
        <v>44713</v>
      </c>
      <c r="R43" s="601"/>
      <c r="S43" s="648">
        <v>44862</v>
      </c>
      <c r="T43" s="601"/>
      <c r="V43" s="583" t="s">
        <v>152</v>
      </c>
      <c r="W43" s="583"/>
      <c r="X43" s="584">
        <f>SUM(Z59,AH59)</f>
        <v>0</v>
      </c>
      <c r="Y43" s="584"/>
      <c r="Z43" s="580"/>
      <c r="AA43" s="581"/>
      <c r="AB43" s="582"/>
      <c r="AC43" s="456" t="s">
        <v>254</v>
      </c>
      <c r="AD43" s="424" t="s">
        <v>144</v>
      </c>
      <c r="AE43" s="425"/>
      <c r="AF43" s="425"/>
      <c r="AG43" s="425"/>
      <c r="AH43" s="425"/>
      <c r="AI43" s="425"/>
      <c r="AJ43" s="426"/>
      <c r="AK43" s="427"/>
      <c r="AL43" s="427"/>
      <c r="AM43" s="427"/>
      <c r="AN43" s="427"/>
      <c r="AO43" s="428"/>
      <c r="AP43" s="464"/>
      <c r="AQ43" s="464"/>
      <c r="AR43" s="464"/>
      <c r="AS43" s="464"/>
    </row>
    <row r="44" spans="1:45" ht="21.95" customHeight="1">
      <c r="A44" s="412">
        <v>5</v>
      </c>
      <c r="C44" s="591" t="str">
        <f t="shared" si="0"/>
        <v>Aタイプ</v>
      </c>
      <c r="D44" s="592"/>
      <c r="E44" s="593"/>
      <c r="F44" s="599" t="s">
        <v>268</v>
      </c>
      <c r="G44" s="600"/>
      <c r="H44" s="600"/>
      <c r="I44" s="601"/>
      <c r="J44" s="647" t="s">
        <v>264</v>
      </c>
      <c r="K44" s="600"/>
      <c r="L44" s="600"/>
      <c r="M44" s="601"/>
      <c r="N44" s="463">
        <v>1</v>
      </c>
      <c r="O44" s="599">
        <v>110.1</v>
      </c>
      <c r="P44" s="601"/>
      <c r="Q44" s="648">
        <v>44713</v>
      </c>
      <c r="R44" s="601"/>
      <c r="S44" s="648">
        <v>44862</v>
      </c>
      <c r="T44" s="601"/>
      <c r="V44" s="585" t="s">
        <v>140</v>
      </c>
      <c r="W44" s="586"/>
      <c r="X44" s="586"/>
      <c r="Y44" s="586"/>
      <c r="Z44" s="586"/>
      <c r="AA44" s="586"/>
      <c r="AB44" s="586"/>
      <c r="AC44" s="586"/>
      <c r="AD44" s="585" t="s">
        <v>5</v>
      </c>
      <c r="AE44" s="586"/>
      <c r="AF44" s="586"/>
      <c r="AG44" s="586"/>
      <c r="AH44" s="586"/>
      <c r="AI44" s="586"/>
      <c r="AJ44" s="586"/>
      <c r="AK44" s="586"/>
      <c r="AL44" s="585" t="s">
        <v>142</v>
      </c>
      <c r="AM44" s="586"/>
      <c r="AN44" s="586"/>
      <c r="AO44" s="587"/>
      <c r="AP44" s="465"/>
      <c r="AQ44" s="465"/>
      <c r="AR44" s="464"/>
      <c r="AS44" s="464"/>
    </row>
    <row r="45" spans="1:45" ht="21.95" customHeight="1">
      <c r="A45" s="412">
        <v>6</v>
      </c>
      <c r="C45" s="591" t="str">
        <f t="shared" si="0"/>
        <v>Bタイプ</v>
      </c>
      <c r="D45" s="592"/>
      <c r="E45" s="593"/>
      <c r="F45" s="599" t="s">
        <v>269</v>
      </c>
      <c r="G45" s="600"/>
      <c r="H45" s="600"/>
      <c r="I45" s="601"/>
      <c r="J45" s="647" t="s">
        <v>264</v>
      </c>
      <c r="K45" s="600"/>
      <c r="L45" s="600"/>
      <c r="M45" s="601"/>
      <c r="N45" s="463">
        <v>2</v>
      </c>
      <c r="O45" s="599">
        <v>180</v>
      </c>
      <c r="P45" s="601"/>
      <c r="Q45" s="648">
        <v>44781</v>
      </c>
      <c r="R45" s="601"/>
      <c r="S45" s="648">
        <v>44907</v>
      </c>
      <c r="T45" s="601"/>
      <c r="V45" s="591" t="s">
        <v>33</v>
      </c>
      <c r="W45" s="592"/>
      <c r="X45" s="592"/>
      <c r="Y45" s="593"/>
      <c r="Z45" s="594" t="s">
        <v>237</v>
      </c>
      <c r="AA45" s="594"/>
      <c r="AB45" s="591" t="s">
        <v>141</v>
      </c>
      <c r="AC45" s="593"/>
      <c r="AD45" s="591" t="s">
        <v>33</v>
      </c>
      <c r="AE45" s="592"/>
      <c r="AF45" s="592"/>
      <c r="AG45" s="593"/>
      <c r="AH45" s="594" t="s">
        <v>273</v>
      </c>
      <c r="AI45" s="594"/>
      <c r="AJ45" s="594" t="s">
        <v>141</v>
      </c>
      <c r="AK45" s="594"/>
      <c r="AL45" s="594" t="s">
        <v>240</v>
      </c>
      <c r="AM45" s="594"/>
      <c r="AN45" s="594" t="s">
        <v>141</v>
      </c>
      <c r="AO45" s="594"/>
      <c r="AP45" s="655"/>
      <c r="AQ45" s="655"/>
      <c r="AR45" s="464"/>
      <c r="AS45" s="464"/>
    </row>
    <row r="46" spans="1:45" ht="21.95" customHeight="1">
      <c r="A46" s="412">
        <v>7</v>
      </c>
      <c r="C46" s="591" t="str">
        <f t="shared" si="0"/>
        <v>Bタイプ</v>
      </c>
      <c r="D46" s="592"/>
      <c r="E46" s="593"/>
      <c r="F46" s="599" t="s">
        <v>270</v>
      </c>
      <c r="G46" s="600"/>
      <c r="H46" s="600"/>
      <c r="I46" s="601"/>
      <c r="J46" s="647" t="s">
        <v>264</v>
      </c>
      <c r="K46" s="600"/>
      <c r="L46" s="600"/>
      <c r="M46" s="601"/>
      <c r="N46" s="463">
        <v>2</v>
      </c>
      <c r="O46" s="599">
        <v>200</v>
      </c>
      <c r="P46" s="601"/>
      <c r="Q46" s="648">
        <v>44781</v>
      </c>
      <c r="R46" s="601"/>
      <c r="S46" s="648">
        <v>44907</v>
      </c>
      <c r="T46" s="601"/>
      <c r="V46" s="649" t="s">
        <v>236</v>
      </c>
      <c r="W46" s="603"/>
      <c r="X46" s="604"/>
      <c r="Y46" s="605"/>
      <c r="Z46" s="437"/>
      <c r="AA46" s="431" t="s">
        <v>131</v>
      </c>
      <c r="AB46" s="603"/>
      <c r="AC46" s="605"/>
      <c r="AD46" s="649" t="s">
        <v>236</v>
      </c>
      <c r="AE46" s="573" t="s">
        <v>145</v>
      </c>
      <c r="AF46" s="595"/>
      <c r="AG46" s="595"/>
      <c r="AH46" s="466"/>
      <c r="AI46" s="467" t="s">
        <v>131</v>
      </c>
      <c r="AJ46" s="652"/>
      <c r="AK46" s="653"/>
      <c r="AL46" s="433"/>
      <c r="AM46" s="431" t="s">
        <v>131</v>
      </c>
      <c r="AN46" s="603"/>
      <c r="AO46" s="605"/>
      <c r="AP46" s="468"/>
      <c r="AQ46" s="654"/>
      <c r="AR46" s="654"/>
      <c r="AS46" s="464"/>
    </row>
    <row r="47" spans="1:45" ht="21.95" customHeight="1">
      <c r="A47" s="412">
        <v>8</v>
      </c>
      <c r="C47" s="591" t="str">
        <f t="shared" si="0"/>
        <v>Bタイプ</v>
      </c>
      <c r="D47" s="592"/>
      <c r="E47" s="593"/>
      <c r="F47" s="599" t="s">
        <v>271</v>
      </c>
      <c r="G47" s="600"/>
      <c r="H47" s="600"/>
      <c r="I47" s="601"/>
      <c r="J47" s="647" t="s">
        <v>264</v>
      </c>
      <c r="K47" s="600"/>
      <c r="L47" s="600"/>
      <c r="M47" s="601"/>
      <c r="N47" s="463">
        <v>2</v>
      </c>
      <c r="O47" s="599">
        <v>210</v>
      </c>
      <c r="P47" s="601"/>
      <c r="Q47" s="648">
        <v>44781</v>
      </c>
      <c r="R47" s="601"/>
      <c r="S47" s="648">
        <v>44907</v>
      </c>
      <c r="T47" s="601"/>
      <c r="V47" s="650"/>
      <c r="W47" s="603"/>
      <c r="X47" s="604"/>
      <c r="Y47" s="605"/>
      <c r="Z47" s="437"/>
      <c r="AA47" s="431" t="s">
        <v>131</v>
      </c>
      <c r="AB47" s="603"/>
      <c r="AC47" s="605"/>
      <c r="AD47" s="650"/>
      <c r="AE47" s="573" t="s">
        <v>146</v>
      </c>
      <c r="AF47" s="595"/>
      <c r="AG47" s="595"/>
      <c r="AH47" s="466"/>
      <c r="AI47" s="467" t="s">
        <v>131</v>
      </c>
      <c r="AJ47" s="652"/>
      <c r="AK47" s="653"/>
      <c r="AL47" s="433"/>
      <c r="AM47" s="431" t="s">
        <v>131</v>
      </c>
      <c r="AN47" s="603"/>
      <c r="AO47" s="605"/>
      <c r="AP47" s="468"/>
      <c r="AQ47" s="656"/>
      <c r="AR47" s="656"/>
      <c r="AS47" s="464"/>
    </row>
    <row r="48" spans="1:45" ht="21.95" customHeight="1">
      <c r="A48" s="412">
        <v>9</v>
      </c>
      <c r="C48" s="591" t="str">
        <f t="shared" si="0"/>
        <v>Bタイプ</v>
      </c>
      <c r="D48" s="592"/>
      <c r="E48" s="593"/>
      <c r="F48" s="599" t="s">
        <v>272</v>
      </c>
      <c r="G48" s="600"/>
      <c r="H48" s="600"/>
      <c r="I48" s="601"/>
      <c r="J48" s="647" t="s">
        <v>264</v>
      </c>
      <c r="K48" s="600"/>
      <c r="L48" s="600"/>
      <c r="M48" s="601"/>
      <c r="N48" s="463">
        <v>2</v>
      </c>
      <c r="O48" s="599">
        <v>200</v>
      </c>
      <c r="P48" s="601"/>
      <c r="Q48" s="648">
        <v>44781</v>
      </c>
      <c r="R48" s="601"/>
      <c r="S48" s="648">
        <v>44907</v>
      </c>
      <c r="T48" s="601"/>
      <c r="V48" s="650"/>
      <c r="W48" s="603"/>
      <c r="X48" s="604"/>
      <c r="Y48" s="605"/>
      <c r="Z48" s="437"/>
      <c r="AA48" s="431" t="s">
        <v>131</v>
      </c>
      <c r="AB48" s="603"/>
      <c r="AC48" s="605"/>
      <c r="AD48" s="650"/>
      <c r="AE48" s="573" t="s">
        <v>150</v>
      </c>
      <c r="AF48" s="595"/>
      <c r="AG48" s="595"/>
      <c r="AH48" s="466"/>
      <c r="AI48" s="467" t="s">
        <v>131</v>
      </c>
      <c r="AJ48" s="652"/>
      <c r="AK48" s="653"/>
      <c r="AL48" s="433"/>
      <c r="AM48" s="431" t="s">
        <v>131</v>
      </c>
      <c r="AN48" s="603"/>
      <c r="AO48" s="605"/>
      <c r="AP48" s="468"/>
      <c r="AQ48" s="656"/>
      <c r="AR48" s="656"/>
      <c r="AS48" s="464"/>
    </row>
    <row r="49" spans="1:45" ht="21.95" customHeight="1">
      <c r="A49" s="412">
        <v>10</v>
      </c>
      <c r="C49" s="591" t="str">
        <f t="shared" si="0"/>
        <v/>
      </c>
      <c r="D49" s="592"/>
      <c r="E49" s="593"/>
      <c r="F49" s="644"/>
      <c r="G49" s="645"/>
      <c r="H49" s="645"/>
      <c r="I49" s="646"/>
      <c r="J49" s="644"/>
      <c r="K49" s="645"/>
      <c r="L49" s="645"/>
      <c r="M49" s="646"/>
      <c r="N49" s="469"/>
      <c r="O49" s="603"/>
      <c r="P49" s="605"/>
      <c r="Q49" s="603"/>
      <c r="R49" s="605"/>
      <c r="S49" s="603"/>
      <c r="T49" s="605"/>
      <c r="V49" s="650"/>
      <c r="W49" s="603"/>
      <c r="X49" s="604"/>
      <c r="Y49" s="605"/>
      <c r="Z49" s="437"/>
      <c r="AA49" s="431" t="s">
        <v>131</v>
      </c>
      <c r="AB49" s="603"/>
      <c r="AC49" s="605"/>
      <c r="AD49" s="650"/>
      <c r="AE49" s="657" t="s">
        <v>149</v>
      </c>
      <c r="AF49" s="658"/>
      <c r="AG49" s="659"/>
      <c r="AH49" s="466"/>
      <c r="AI49" s="467" t="s">
        <v>131</v>
      </c>
      <c r="AJ49" s="652"/>
      <c r="AK49" s="653"/>
      <c r="AL49" s="433"/>
      <c r="AM49" s="431" t="s">
        <v>131</v>
      </c>
      <c r="AN49" s="603"/>
      <c r="AO49" s="605"/>
      <c r="AP49" s="468"/>
      <c r="AQ49" s="656"/>
      <c r="AR49" s="656"/>
      <c r="AS49" s="464"/>
    </row>
    <row r="50" spans="1:45" ht="21.95" customHeight="1">
      <c r="A50" s="412">
        <v>11</v>
      </c>
      <c r="C50" s="591" t="str">
        <f t="shared" si="0"/>
        <v/>
      </c>
      <c r="D50" s="592"/>
      <c r="E50" s="593"/>
      <c r="F50" s="644"/>
      <c r="G50" s="645"/>
      <c r="H50" s="645"/>
      <c r="I50" s="646"/>
      <c r="J50" s="644"/>
      <c r="K50" s="645"/>
      <c r="L50" s="645"/>
      <c r="M50" s="646"/>
      <c r="N50" s="469"/>
      <c r="O50" s="603"/>
      <c r="P50" s="605"/>
      <c r="Q50" s="603"/>
      <c r="R50" s="605"/>
      <c r="S50" s="603"/>
      <c r="T50" s="605"/>
      <c r="V50" s="650"/>
      <c r="W50" s="603"/>
      <c r="X50" s="604"/>
      <c r="Y50" s="605"/>
      <c r="Z50" s="437"/>
      <c r="AA50" s="431" t="s">
        <v>131</v>
      </c>
      <c r="AB50" s="603"/>
      <c r="AC50" s="605"/>
      <c r="AD50" s="650"/>
      <c r="AE50" s="657" t="s">
        <v>147</v>
      </c>
      <c r="AF50" s="658"/>
      <c r="AG50" s="659"/>
      <c r="AH50" s="466"/>
      <c r="AI50" s="467" t="s">
        <v>131</v>
      </c>
      <c r="AJ50" s="652"/>
      <c r="AK50" s="653"/>
      <c r="AL50" s="433"/>
      <c r="AM50" s="431" t="s">
        <v>131</v>
      </c>
      <c r="AN50" s="603"/>
      <c r="AO50" s="605"/>
      <c r="AP50" s="468"/>
      <c r="AQ50" s="656"/>
      <c r="AR50" s="656"/>
      <c r="AS50" s="464"/>
    </row>
    <row r="51" spans="1:45" ht="21.95" customHeight="1">
      <c r="A51" s="412">
        <v>12</v>
      </c>
      <c r="C51" s="591" t="str">
        <f t="shared" si="0"/>
        <v/>
      </c>
      <c r="D51" s="592"/>
      <c r="E51" s="593"/>
      <c r="F51" s="644"/>
      <c r="G51" s="645"/>
      <c r="H51" s="645"/>
      <c r="I51" s="646"/>
      <c r="J51" s="644"/>
      <c r="K51" s="645"/>
      <c r="L51" s="645"/>
      <c r="M51" s="646"/>
      <c r="N51" s="469"/>
      <c r="O51" s="603"/>
      <c r="P51" s="605"/>
      <c r="Q51" s="603"/>
      <c r="R51" s="605"/>
      <c r="S51" s="603"/>
      <c r="T51" s="605"/>
      <c r="V51" s="650"/>
      <c r="W51" s="603"/>
      <c r="X51" s="604"/>
      <c r="Y51" s="605"/>
      <c r="Z51" s="437"/>
      <c r="AA51" s="431" t="s">
        <v>131</v>
      </c>
      <c r="AB51" s="603"/>
      <c r="AC51" s="605"/>
      <c r="AD51" s="650"/>
      <c r="AE51" s="657" t="s">
        <v>148</v>
      </c>
      <c r="AF51" s="658"/>
      <c r="AG51" s="659"/>
      <c r="AH51" s="466"/>
      <c r="AI51" s="467" t="s">
        <v>131</v>
      </c>
      <c r="AJ51" s="652"/>
      <c r="AK51" s="653"/>
      <c r="AL51" s="433"/>
      <c r="AM51" s="431" t="s">
        <v>131</v>
      </c>
      <c r="AN51" s="603"/>
      <c r="AO51" s="605"/>
      <c r="AP51" s="468"/>
      <c r="AQ51" s="656"/>
      <c r="AR51" s="656"/>
      <c r="AS51" s="464"/>
    </row>
    <row r="52" spans="1:45" ht="21.95" customHeight="1">
      <c r="A52" s="412">
        <v>13</v>
      </c>
      <c r="C52" s="591" t="str">
        <f t="shared" si="0"/>
        <v/>
      </c>
      <c r="D52" s="592"/>
      <c r="E52" s="593"/>
      <c r="F52" s="644"/>
      <c r="G52" s="645"/>
      <c r="H52" s="645"/>
      <c r="I52" s="646"/>
      <c r="J52" s="644"/>
      <c r="K52" s="645"/>
      <c r="L52" s="645"/>
      <c r="M52" s="646"/>
      <c r="N52" s="469"/>
      <c r="O52" s="603"/>
      <c r="P52" s="605"/>
      <c r="Q52" s="603"/>
      <c r="R52" s="605"/>
      <c r="S52" s="603"/>
      <c r="T52" s="605"/>
      <c r="V52" s="650"/>
      <c r="W52" s="603"/>
      <c r="X52" s="604"/>
      <c r="Y52" s="605"/>
      <c r="Z52" s="437"/>
      <c r="AA52" s="431" t="s">
        <v>131</v>
      </c>
      <c r="AB52" s="603"/>
      <c r="AC52" s="605"/>
      <c r="AD52" s="650"/>
      <c r="AE52" s="470" t="s">
        <v>151</v>
      </c>
      <c r="AF52" s="619"/>
      <c r="AG52" s="620"/>
      <c r="AH52" s="466"/>
      <c r="AI52" s="467" t="s">
        <v>131</v>
      </c>
      <c r="AJ52" s="652"/>
      <c r="AK52" s="653"/>
      <c r="AL52" s="433"/>
      <c r="AM52" s="431" t="s">
        <v>131</v>
      </c>
      <c r="AN52" s="603"/>
      <c r="AO52" s="605"/>
      <c r="AP52" s="468"/>
      <c r="AQ52" s="656"/>
      <c r="AR52" s="656"/>
      <c r="AS52" s="464"/>
    </row>
    <row r="53" spans="1:45" ht="21.95" customHeight="1">
      <c r="A53" s="412">
        <v>14</v>
      </c>
      <c r="C53" s="591" t="str">
        <f t="shared" si="0"/>
        <v/>
      </c>
      <c r="D53" s="592"/>
      <c r="E53" s="593"/>
      <c r="F53" s="644"/>
      <c r="G53" s="645"/>
      <c r="H53" s="645"/>
      <c r="I53" s="646"/>
      <c r="J53" s="644"/>
      <c r="K53" s="645"/>
      <c r="L53" s="645"/>
      <c r="M53" s="646"/>
      <c r="N53" s="469"/>
      <c r="O53" s="603"/>
      <c r="P53" s="605"/>
      <c r="Q53" s="603"/>
      <c r="R53" s="605"/>
      <c r="S53" s="603"/>
      <c r="T53" s="605"/>
      <c r="V53" s="650"/>
      <c r="W53" s="603"/>
      <c r="X53" s="604"/>
      <c r="Y53" s="605"/>
      <c r="Z53" s="437"/>
      <c r="AA53" s="431" t="s">
        <v>131</v>
      </c>
      <c r="AB53" s="603"/>
      <c r="AC53" s="605"/>
      <c r="AD53" s="650"/>
      <c r="AE53" s="470" t="s">
        <v>151</v>
      </c>
      <c r="AF53" s="619"/>
      <c r="AG53" s="620"/>
      <c r="AH53" s="466"/>
      <c r="AI53" s="467" t="s">
        <v>131</v>
      </c>
      <c r="AJ53" s="652"/>
      <c r="AK53" s="653"/>
      <c r="AL53" s="433"/>
      <c r="AM53" s="431" t="s">
        <v>131</v>
      </c>
      <c r="AN53" s="603"/>
      <c r="AO53" s="605"/>
      <c r="AP53" s="468"/>
      <c r="AQ53" s="656"/>
      <c r="AR53" s="656"/>
      <c r="AS53" s="464"/>
    </row>
    <row r="54" spans="1:45" ht="21.95" customHeight="1">
      <c r="A54" s="412">
        <v>15</v>
      </c>
      <c r="C54" s="591" t="str">
        <f t="shared" si="0"/>
        <v/>
      </c>
      <c r="D54" s="592"/>
      <c r="E54" s="593"/>
      <c r="F54" s="644"/>
      <c r="G54" s="645"/>
      <c r="H54" s="645"/>
      <c r="I54" s="646"/>
      <c r="J54" s="644"/>
      <c r="K54" s="645"/>
      <c r="L54" s="645"/>
      <c r="M54" s="646"/>
      <c r="N54" s="469"/>
      <c r="O54" s="603"/>
      <c r="P54" s="605"/>
      <c r="Q54" s="603"/>
      <c r="R54" s="605"/>
      <c r="S54" s="603"/>
      <c r="T54" s="605"/>
      <c r="V54" s="650"/>
      <c r="W54" s="603"/>
      <c r="X54" s="604"/>
      <c r="Y54" s="605"/>
      <c r="Z54" s="437"/>
      <c r="AA54" s="431" t="s">
        <v>131</v>
      </c>
      <c r="AB54" s="603"/>
      <c r="AC54" s="605"/>
      <c r="AD54" s="650"/>
      <c r="AE54" s="470" t="s">
        <v>151</v>
      </c>
      <c r="AF54" s="619"/>
      <c r="AG54" s="620"/>
      <c r="AH54" s="466"/>
      <c r="AI54" s="467" t="s">
        <v>131</v>
      </c>
      <c r="AJ54" s="652"/>
      <c r="AK54" s="653"/>
      <c r="AL54" s="433"/>
      <c r="AM54" s="431" t="s">
        <v>131</v>
      </c>
      <c r="AN54" s="603"/>
      <c r="AO54" s="605"/>
      <c r="AP54" s="468"/>
      <c r="AQ54" s="656"/>
      <c r="AR54" s="656"/>
      <c r="AS54" s="464"/>
    </row>
    <row r="55" spans="1:45" ht="21.95" customHeight="1">
      <c r="A55" s="412">
        <v>16</v>
      </c>
      <c r="C55" s="591" t="str">
        <f t="shared" si="0"/>
        <v/>
      </c>
      <c r="D55" s="592"/>
      <c r="E55" s="593"/>
      <c r="F55" s="644"/>
      <c r="G55" s="645"/>
      <c r="H55" s="645"/>
      <c r="I55" s="646"/>
      <c r="J55" s="644"/>
      <c r="K55" s="645"/>
      <c r="L55" s="645"/>
      <c r="M55" s="646"/>
      <c r="N55" s="469"/>
      <c r="O55" s="603"/>
      <c r="P55" s="605"/>
      <c r="Q55" s="603"/>
      <c r="R55" s="605"/>
      <c r="S55" s="603"/>
      <c r="T55" s="605"/>
      <c r="V55" s="650"/>
      <c r="W55" s="603"/>
      <c r="X55" s="604"/>
      <c r="Y55" s="605"/>
      <c r="Z55" s="437"/>
      <c r="AA55" s="431" t="s">
        <v>131</v>
      </c>
      <c r="AB55" s="603"/>
      <c r="AC55" s="605"/>
      <c r="AD55" s="650"/>
      <c r="AE55" s="470" t="s">
        <v>151</v>
      </c>
      <c r="AF55" s="619"/>
      <c r="AG55" s="620"/>
      <c r="AH55" s="466"/>
      <c r="AI55" s="467" t="s">
        <v>131</v>
      </c>
      <c r="AJ55" s="652"/>
      <c r="AK55" s="653"/>
      <c r="AL55" s="433"/>
      <c r="AM55" s="431" t="s">
        <v>131</v>
      </c>
      <c r="AN55" s="603"/>
      <c r="AO55" s="605"/>
      <c r="AP55" s="468"/>
      <c r="AQ55" s="656"/>
      <c r="AR55" s="656"/>
      <c r="AS55" s="464"/>
    </row>
    <row r="56" spans="1:45" ht="21.95" customHeight="1">
      <c r="A56" s="412">
        <v>17</v>
      </c>
      <c r="C56" s="591" t="str">
        <f t="shared" si="0"/>
        <v/>
      </c>
      <c r="D56" s="592"/>
      <c r="E56" s="593"/>
      <c r="F56" s="644"/>
      <c r="G56" s="645"/>
      <c r="H56" s="645"/>
      <c r="I56" s="646"/>
      <c r="J56" s="644"/>
      <c r="K56" s="645"/>
      <c r="L56" s="645"/>
      <c r="M56" s="646"/>
      <c r="N56" s="469"/>
      <c r="O56" s="603"/>
      <c r="P56" s="605"/>
      <c r="Q56" s="603"/>
      <c r="R56" s="605"/>
      <c r="S56" s="603"/>
      <c r="T56" s="605"/>
      <c r="V56" s="650"/>
      <c r="W56" s="603"/>
      <c r="X56" s="604"/>
      <c r="Y56" s="605"/>
      <c r="Z56" s="437"/>
      <c r="AA56" s="431" t="s">
        <v>131</v>
      </c>
      <c r="AB56" s="603"/>
      <c r="AC56" s="605"/>
      <c r="AD56" s="650"/>
      <c r="AE56" s="470" t="s">
        <v>151</v>
      </c>
      <c r="AF56" s="619"/>
      <c r="AG56" s="620"/>
      <c r="AH56" s="466"/>
      <c r="AI56" s="467" t="s">
        <v>131</v>
      </c>
      <c r="AJ56" s="652"/>
      <c r="AK56" s="653"/>
      <c r="AL56" s="433"/>
      <c r="AM56" s="431" t="s">
        <v>131</v>
      </c>
      <c r="AN56" s="603"/>
      <c r="AO56" s="605"/>
      <c r="AP56" s="468"/>
      <c r="AQ56" s="656"/>
      <c r="AR56" s="656"/>
      <c r="AS56" s="464"/>
    </row>
    <row r="57" spans="1:45" ht="21.95" customHeight="1">
      <c r="A57" s="412">
        <v>18</v>
      </c>
      <c r="C57" s="591" t="str">
        <f t="shared" si="0"/>
        <v/>
      </c>
      <c r="D57" s="592"/>
      <c r="E57" s="593"/>
      <c r="F57" s="644"/>
      <c r="G57" s="645"/>
      <c r="H57" s="645"/>
      <c r="I57" s="646"/>
      <c r="J57" s="644"/>
      <c r="K57" s="645"/>
      <c r="L57" s="645"/>
      <c r="M57" s="646"/>
      <c r="N57" s="469"/>
      <c r="O57" s="603"/>
      <c r="P57" s="605"/>
      <c r="Q57" s="603"/>
      <c r="R57" s="605"/>
      <c r="S57" s="603"/>
      <c r="T57" s="605"/>
      <c r="V57" s="651"/>
      <c r="W57" s="603"/>
      <c r="X57" s="604"/>
      <c r="Y57" s="605"/>
      <c r="Z57" s="437"/>
      <c r="AA57" s="431" t="s">
        <v>131</v>
      </c>
      <c r="AB57" s="603"/>
      <c r="AC57" s="605"/>
      <c r="AD57" s="651"/>
      <c r="AE57" s="470" t="s">
        <v>151</v>
      </c>
      <c r="AF57" s="619"/>
      <c r="AG57" s="620"/>
      <c r="AH57" s="466"/>
      <c r="AI57" s="467" t="s">
        <v>131</v>
      </c>
      <c r="AJ57" s="652"/>
      <c r="AK57" s="653"/>
      <c r="AL57" s="433"/>
      <c r="AM57" s="431" t="s">
        <v>131</v>
      </c>
      <c r="AN57" s="603"/>
      <c r="AO57" s="605"/>
      <c r="AP57" s="468"/>
      <c r="AQ57" s="656"/>
      <c r="AR57" s="656"/>
      <c r="AS57" s="464"/>
    </row>
    <row r="58" spans="1:45" ht="21.95" customHeight="1">
      <c r="A58" s="412">
        <v>19</v>
      </c>
      <c r="C58" s="591" t="str">
        <f t="shared" si="0"/>
        <v/>
      </c>
      <c r="D58" s="592"/>
      <c r="E58" s="593"/>
      <c r="F58" s="644"/>
      <c r="G58" s="645"/>
      <c r="H58" s="645"/>
      <c r="I58" s="646"/>
      <c r="J58" s="644"/>
      <c r="K58" s="645"/>
      <c r="L58" s="645"/>
      <c r="M58" s="646"/>
      <c r="N58" s="469"/>
      <c r="O58" s="603"/>
      <c r="P58" s="605"/>
      <c r="Q58" s="603"/>
      <c r="R58" s="605"/>
      <c r="S58" s="603"/>
      <c r="T58" s="605"/>
      <c r="V58" s="602" t="s">
        <v>235</v>
      </c>
      <c r="W58" s="602"/>
      <c r="X58" s="602"/>
      <c r="Y58" s="602"/>
      <c r="Z58" s="437"/>
      <c r="AA58" s="431" t="s">
        <v>131</v>
      </c>
      <c r="AB58" s="508"/>
      <c r="AC58" s="509"/>
      <c r="AD58" s="603" t="s">
        <v>235</v>
      </c>
      <c r="AE58" s="604"/>
      <c r="AF58" s="604"/>
      <c r="AG58" s="605"/>
      <c r="AH58" s="466"/>
      <c r="AI58" s="467" t="s">
        <v>131</v>
      </c>
      <c r="AJ58" s="628"/>
      <c r="AK58" s="628"/>
      <c r="AL58" s="660"/>
      <c r="AM58" s="661"/>
      <c r="AN58" s="508"/>
      <c r="AO58" s="509"/>
      <c r="AP58" s="471"/>
      <c r="AQ58" s="472"/>
      <c r="AR58" s="473"/>
      <c r="AS58" s="473"/>
    </row>
    <row r="59" spans="1:45" ht="21.95" customHeight="1">
      <c r="A59" s="412">
        <v>20</v>
      </c>
      <c r="C59" s="591" t="str">
        <f t="shared" si="0"/>
        <v/>
      </c>
      <c r="D59" s="592"/>
      <c r="E59" s="593"/>
      <c r="F59" s="644"/>
      <c r="G59" s="645"/>
      <c r="H59" s="645"/>
      <c r="I59" s="646"/>
      <c r="J59" s="644"/>
      <c r="K59" s="645"/>
      <c r="L59" s="645"/>
      <c r="M59" s="646"/>
      <c r="N59" s="469"/>
      <c r="O59" s="603"/>
      <c r="P59" s="605"/>
      <c r="Q59" s="603"/>
      <c r="R59" s="605"/>
      <c r="S59" s="603"/>
      <c r="T59" s="605"/>
      <c r="V59" s="602" t="s">
        <v>215</v>
      </c>
      <c r="W59" s="602"/>
      <c r="X59" s="602"/>
      <c r="Y59" s="602"/>
      <c r="Z59" s="433">
        <f>SUM(Z46:Z58)</f>
        <v>0</v>
      </c>
      <c r="AA59" s="431" t="s">
        <v>131</v>
      </c>
      <c r="AB59" s="631"/>
      <c r="AC59" s="631"/>
      <c r="AD59" s="603" t="s">
        <v>215</v>
      </c>
      <c r="AE59" s="604"/>
      <c r="AF59" s="604"/>
      <c r="AG59" s="605"/>
      <c r="AH59" s="433">
        <f>SUM(AH46:AI58)</f>
        <v>0</v>
      </c>
      <c r="AI59" s="431" t="s">
        <v>131</v>
      </c>
      <c r="AJ59" s="628"/>
      <c r="AK59" s="628"/>
      <c r="AL59" s="433">
        <f>SUM(AL46:AL57)</f>
        <v>0</v>
      </c>
      <c r="AM59" s="431" t="s">
        <v>131</v>
      </c>
      <c r="AN59" s="629"/>
      <c r="AO59" s="629"/>
      <c r="AP59" s="471"/>
      <c r="AQ59" s="472"/>
      <c r="AR59" s="473"/>
      <c r="AS59" s="473"/>
    </row>
    <row r="60" spans="1:45" ht="21.95" customHeight="1">
      <c r="A60" s="412">
        <v>21</v>
      </c>
      <c r="C60" s="591" t="str">
        <f t="shared" si="0"/>
        <v/>
      </c>
      <c r="D60" s="592"/>
      <c r="E60" s="593"/>
      <c r="F60" s="644"/>
      <c r="G60" s="645"/>
      <c r="H60" s="645"/>
      <c r="I60" s="646"/>
      <c r="J60" s="644"/>
      <c r="K60" s="645"/>
      <c r="L60" s="645"/>
      <c r="M60" s="646"/>
      <c r="N60" s="469"/>
      <c r="O60" s="603"/>
      <c r="P60" s="605"/>
      <c r="Q60" s="603"/>
      <c r="R60" s="605"/>
      <c r="S60" s="603"/>
      <c r="T60" s="605"/>
      <c r="V60" s="414"/>
      <c r="W60" s="414"/>
      <c r="AP60" s="473"/>
      <c r="AQ60" s="473"/>
      <c r="AR60" s="473"/>
      <c r="AS60" s="473"/>
    </row>
    <row r="61" spans="1:45" ht="21.95" customHeight="1">
      <c r="A61" s="412">
        <v>22</v>
      </c>
      <c r="C61" s="591" t="str">
        <f t="shared" si="0"/>
        <v/>
      </c>
      <c r="D61" s="592"/>
      <c r="E61" s="593"/>
      <c r="F61" s="644"/>
      <c r="G61" s="645"/>
      <c r="H61" s="645"/>
      <c r="I61" s="646"/>
      <c r="J61" s="644"/>
      <c r="K61" s="645"/>
      <c r="L61" s="645"/>
      <c r="M61" s="646"/>
      <c r="N61" s="469"/>
      <c r="O61" s="603"/>
      <c r="P61" s="605"/>
      <c r="Q61" s="603"/>
      <c r="R61" s="605"/>
      <c r="S61" s="603"/>
      <c r="T61" s="605"/>
      <c r="V61" s="416" t="s">
        <v>178</v>
      </c>
      <c r="W61" s="576">
        <f>D35</f>
        <v>0</v>
      </c>
      <c r="X61" s="576"/>
      <c r="Y61" s="576"/>
      <c r="Z61" s="577" t="s">
        <v>143</v>
      </c>
      <c r="AA61" s="578"/>
      <c r="AB61" s="579"/>
      <c r="AC61" s="417" t="s">
        <v>14</v>
      </c>
      <c r="AD61" s="418" t="s">
        <v>49</v>
      </c>
      <c r="AE61" s="419"/>
      <c r="AF61" s="419"/>
      <c r="AG61" s="419"/>
      <c r="AH61" s="419"/>
      <c r="AI61" s="419"/>
      <c r="AJ61" s="420"/>
      <c r="AK61" s="421"/>
      <c r="AL61" s="421"/>
      <c r="AM61" s="421"/>
      <c r="AN61" s="421"/>
      <c r="AO61" s="422"/>
      <c r="AP61" s="473"/>
      <c r="AQ61" s="473"/>
      <c r="AR61" s="473"/>
      <c r="AS61" s="473"/>
    </row>
    <row r="62" spans="1:45" ht="21.95" customHeight="1">
      <c r="A62" s="412">
        <v>23</v>
      </c>
      <c r="C62" s="591" t="str">
        <f t="shared" si="0"/>
        <v/>
      </c>
      <c r="D62" s="592"/>
      <c r="E62" s="593"/>
      <c r="F62" s="644"/>
      <c r="G62" s="645"/>
      <c r="H62" s="645"/>
      <c r="I62" s="646"/>
      <c r="J62" s="644"/>
      <c r="K62" s="645"/>
      <c r="L62" s="645"/>
      <c r="M62" s="646"/>
      <c r="N62" s="469"/>
      <c r="O62" s="603"/>
      <c r="P62" s="605"/>
      <c r="Q62" s="603"/>
      <c r="R62" s="605"/>
      <c r="S62" s="603"/>
      <c r="T62" s="605"/>
      <c r="V62" s="583" t="s">
        <v>152</v>
      </c>
      <c r="W62" s="583"/>
      <c r="X62" s="584">
        <f>SUM(Z78,AH78)</f>
        <v>0</v>
      </c>
      <c r="Y62" s="584"/>
      <c r="Z62" s="580"/>
      <c r="AA62" s="581"/>
      <c r="AB62" s="582"/>
      <c r="AC62" s="456" t="s">
        <v>254</v>
      </c>
      <c r="AD62" s="424" t="s">
        <v>144</v>
      </c>
      <c r="AE62" s="425"/>
      <c r="AF62" s="425"/>
      <c r="AG62" s="425"/>
      <c r="AH62" s="425"/>
      <c r="AI62" s="425"/>
      <c r="AJ62" s="426"/>
      <c r="AK62" s="427"/>
      <c r="AL62" s="427"/>
      <c r="AM62" s="427"/>
      <c r="AN62" s="427"/>
      <c r="AO62" s="428"/>
      <c r="AP62" s="473"/>
      <c r="AQ62" s="473"/>
      <c r="AR62" s="473"/>
      <c r="AS62" s="474"/>
    </row>
    <row r="63" spans="1:45" ht="21.95" customHeight="1">
      <c r="A63" s="412">
        <v>24</v>
      </c>
      <c r="C63" s="591" t="str">
        <f t="shared" si="0"/>
        <v/>
      </c>
      <c r="D63" s="592"/>
      <c r="E63" s="593"/>
      <c r="F63" s="644"/>
      <c r="G63" s="645"/>
      <c r="H63" s="645"/>
      <c r="I63" s="646"/>
      <c r="J63" s="644"/>
      <c r="K63" s="645"/>
      <c r="L63" s="645"/>
      <c r="M63" s="646"/>
      <c r="N63" s="469"/>
      <c r="O63" s="603"/>
      <c r="P63" s="605"/>
      <c r="Q63" s="603"/>
      <c r="R63" s="605"/>
      <c r="S63" s="603"/>
      <c r="T63" s="605"/>
      <c r="V63" s="585" t="s">
        <v>140</v>
      </c>
      <c r="W63" s="586"/>
      <c r="X63" s="586"/>
      <c r="Y63" s="586"/>
      <c r="Z63" s="586"/>
      <c r="AA63" s="586"/>
      <c r="AB63" s="586"/>
      <c r="AC63" s="586"/>
      <c r="AD63" s="585" t="s">
        <v>5</v>
      </c>
      <c r="AE63" s="586"/>
      <c r="AF63" s="586"/>
      <c r="AG63" s="586"/>
      <c r="AH63" s="586"/>
      <c r="AI63" s="586"/>
      <c r="AJ63" s="586"/>
      <c r="AK63" s="586"/>
      <c r="AL63" s="585" t="s">
        <v>142</v>
      </c>
      <c r="AM63" s="586"/>
      <c r="AN63" s="586"/>
      <c r="AO63" s="587"/>
      <c r="AP63" s="475"/>
      <c r="AQ63" s="475"/>
      <c r="AR63" s="473"/>
      <c r="AS63" s="474"/>
    </row>
    <row r="64" spans="1:45" ht="21.95" customHeight="1">
      <c r="A64" s="412">
        <v>25</v>
      </c>
      <c r="C64" s="591" t="str">
        <f t="shared" si="0"/>
        <v/>
      </c>
      <c r="D64" s="592"/>
      <c r="E64" s="593"/>
      <c r="F64" s="644"/>
      <c r="G64" s="645"/>
      <c r="H64" s="645"/>
      <c r="I64" s="646"/>
      <c r="J64" s="644"/>
      <c r="K64" s="645"/>
      <c r="L64" s="645"/>
      <c r="M64" s="646"/>
      <c r="N64" s="469"/>
      <c r="O64" s="603"/>
      <c r="P64" s="605"/>
      <c r="Q64" s="603"/>
      <c r="R64" s="605"/>
      <c r="S64" s="603"/>
      <c r="T64" s="605"/>
      <c r="V64" s="591" t="s">
        <v>33</v>
      </c>
      <c r="W64" s="592"/>
      <c r="X64" s="592"/>
      <c r="Y64" s="593"/>
      <c r="Z64" s="594" t="s">
        <v>237</v>
      </c>
      <c r="AA64" s="594"/>
      <c r="AB64" s="591" t="s">
        <v>141</v>
      </c>
      <c r="AC64" s="592"/>
      <c r="AD64" s="591" t="s">
        <v>33</v>
      </c>
      <c r="AE64" s="592"/>
      <c r="AF64" s="592"/>
      <c r="AG64" s="593"/>
      <c r="AH64" s="594" t="s">
        <v>273</v>
      </c>
      <c r="AI64" s="594"/>
      <c r="AJ64" s="594" t="s">
        <v>141</v>
      </c>
      <c r="AK64" s="594"/>
      <c r="AL64" s="594" t="s">
        <v>240</v>
      </c>
      <c r="AM64" s="594"/>
      <c r="AN64" s="591" t="s">
        <v>141</v>
      </c>
      <c r="AO64" s="593"/>
      <c r="AP64" s="663"/>
      <c r="AQ64" s="663"/>
      <c r="AR64" s="473"/>
      <c r="AS64" s="474"/>
    </row>
    <row r="65" spans="1:45" ht="21.95" customHeight="1">
      <c r="A65" s="412">
        <v>26</v>
      </c>
      <c r="C65" s="591" t="str">
        <f t="shared" si="0"/>
        <v/>
      </c>
      <c r="D65" s="592"/>
      <c r="E65" s="593"/>
      <c r="F65" s="644"/>
      <c r="G65" s="645"/>
      <c r="H65" s="645"/>
      <c r="I65" s="646"/>
      <c r="J65" s="644"/>
      <c r="K65" s="645"/>
      <c r="L65" s="645"/>
      <c r="M65" s="646"/>
      <c r="N65" s="469"/>
      <c r="O65" s="603"/>
      <c r="P65" s="605"/>
      <c r="Q65" s="603"/>
      <c r="R65" s="605"/>
      <c r="S65" s="603"/>
      <c r="T65" s="605"/>
      <c r="V65" s="649" t="s">
        <v>236</v>
      </c>
      <c r="W65" s="603"/>
      <c r="X65" s="604"/>
      <c r="Y65" s="605"/>
      <c r="Z65" s="437"/>
      <c r="AA65" s="431" t="s">
        <v>131</v>
      </c>
      <c r="AB65" s="603"/>
      <c r="AC65" s="605"/>
      <c r="AD65" s="649" t="s">
        <v>236</v>
      </c>
      <c r="AE65" s="573" t="s">
        <v>145</v>
      </c>
      <c r="AF65" s="595"/>
      <c r="AG65" s="574"/>
      <c r="AH65" s="437"/>
      <c r="AI65" s="431" t="s">
        <v>131</v>
      </c>
      <c r="AJ65" s="652"/>
      <c r="AK65" s="653"/>
      <c r="AL65" s="437"/>
      <c r="AM65" s="431" t="s">
        <v>131</v>
      </c>
      <c r="AN65" s="603"/>
      <c r="AO65" s="605"/>
      <c r="AP65" s="662"/>
      <c r="AQ65" s="662"/>
      <c r="AR65" s="473"/>
      <c r="AS65" s="474"/>
    </row>
    <row r="66" spans="1:45" ht="21.95" customHeight="1">
      <c r="A66" s="412">
        <v>27</v>
      </c>
      <c r="C66" s="591" t="str">
        <f t="shared" si="0"/>
        <v/>
      </c>
      <c r="D66" s="592"/>
      <c r="E66" s="593"/>
      <c r="F66" s="644"/>
      <c r="G66" s="645"/>
      <c r="H66" s="645"/>
      <c r="I66" s="646"/>
      <c r="J66" s="644"/>
      <c r="K66" s="645"/>
      <c r="L66" s="645"/>
      <c r="M66" s="646"/>
      <c r="N66" s="469"/>
      <c r="O66" s="603"/>
      <c r="P66" s="605"/>
      <c r="Q66" s="603"/>
      <c r="R66" s="605"/>
      <c r="S66" s="603"/>
      <c r="T66" s="605"/>
      <c r="V66" s="650"/>
      <c r="W66" s="603"/>
      <c r="X66" s="604"/>
      <c r="Y66" s="605"/>
      <c r="Z66" s="437"/>
      <c r="AA66" s="431" t="s">
        <v>131</v>
      </c>
      <c r="AB66" s="603"/>
      <c r="AC66" s="605"/>
      <c r="AD66" s="650"/>
      <c r="AE66" s="573" t="s">
        <v>146</v>
      </c>
      <c r="AF66" s="595"/>
      <c r="AG66" s="574"/>
      <c r="AH66" s="437"/>
      <c r="AI66" s="431" t="s">
        <v>131</v>
      </c>
      <c r="AJ66" s="652"/>
      <c r="AK66" s="653"/>
      <c r="AL66" s="437"/>
      <c r="AM66" s="431" t="s">
        <v>131</v>
      </c>
      <c r="AN66" s="603"/>
      <c r="AO66" s="605"/>
      <c r="AP66" s="662"/>
      <c r="AQ66" s="662"/>
      <c r="AR66" s="473"/>
      <c r="AS66" s="474"/>
    </row>
    <row r="67" spans="1:45" ht="21.95" customHeight="1">
      <c r="A67" s="412">
        <v>28</v>
      </c>
      <c r="C67" s="591" t="str">
        <f t="shared" si="0"/>
        <v/>
      </c>
      <c r="D67" s="592"/>
      <c r="E67" s="593"/>
      <c r="F67" s="644"/>
      <c r="G67" s="645"/>
      <c r="H67" s="645"/>
      <c r="I67" s="646"/>
      <c r="J67" s="644"/>
      <c r="K67" s="645"/>
      <c r="L67" s="645"/>
      <c r="M67" s="646"/>
      <c r="N67" s="469"/>
      <c r="O67" s="603"/>
      <c r="P67" s="605"/>
      <c r="Q67" s="603"/>
      <c r="R67" s="605"/>
      <c r="S67" s="603"/>
      <c r="T67" s="605"/>
      <c r="V67" s="650"/>
      <c r="W67" s="603"/>
      <c r="X67" s="604"/>
      <c r="Y67" s="605"/>
      <c r="Z67" s="437"/>
      <c r="AA67" s="431" t="s">
        <v>131</v>
      </c>
      <c r="AB67" s="603"/>
      <c r="AC67" s="605"/>
      <c r="AD67" s="650"/>
      <c r="AE67" s="573" t="s">
        <v>150</v>
      </c>
      <c r="AF67" s="595"/>
      <c r="AG67" s="574"/>
      <c r="AH67" s="437"/>
      <c r="AI67" s="431" t="s">
        <v>131</v>
      </c>
      <c r="AJ67" s="652"/>
      <c r="AK67" s="653"/>
      <c r="AL67" s="437"/>
      <c r="AM67" s="431" t="s">
        <v>131</v>
      </c>
      <c r="AN67" s="603"/>
      <c r="AO67" s="605"/>
      <c r="AP67" s="662"/>
      <c r="AQ67" s="662"/>
      <c r="AR67" s="473"/>
      <c r="AS67" s="474"/>
    </row>
    <row r="68" spans="1:45" ht="21.95" customHeight="1">
      <c r="A68" s="412">
        <v>29</v>
      </c>
      <c r="C68" s="591" t="str">
        <f t="shared" si="0"/>
        <v/>
      </c>
      <c r="D68" s="592"/>
      <c r="E68" s="593"/>
      <c r="F68" s="644"/>
      <c r="G68" s="645"/>
      <c r="H68" s="645"/>
      <c r="I68" s="646"/>
      <c r="J68" s="644"/>
      <c r="K68" s="645"/>
      <c r="L68" s="645"/>
      <c r="M68" s="646"/>
      <c r="N68" s="469"/>
      <c r="O68" s="603"/>
      <c r="P68" s="605"/>
      <c r="Q68" s="603"/>
      <c r="R68" s="605"/>
      <c r="S68" s="603"/>
      <c r="T68" s="605"/>
      <c r="V68" s="650"/>
      <c r="W68" s="603"/>
      <c r="X68" s="604"/>
      <c r="Y68" s="605"/>
      <c r="Z68" s="437"/>
      <c r="AA68" s="431" t="s">
        <v>131</v>
      </c>
      <c r="AB68" s="603"/>
      <c r="AC68" s="605"/>
      <c r="AD68" s="650"/>
      <c r="AE68" s="657" t="s">
        <v>149</v>
      </c>
      <c r="AF68" s="658"/>
      <c r="AG68" s="659"/>
      <c r="AH68" s="437"/>
      <c r="AI68" s="431" t="s">
        <v>131</v>
      </c>
      <c r="AJ68" s="652"/>
      <c r="AK68" s="653"/>
      <c r="AL68" s="437"/>
      <c r="AM68" s="431" t="s">
        <v>131</v>
      </c>
      <c r="AN68" s="603"/>
      <c r="AO68" s="605"/>
      <c r="AP68" s="662"/>
      <c r="AQ68" s="662"/>
      <c r="AR68" s="473"/>
      <c r="AS68" s="474"/>
    </row>
    <row r="69" spans="1:45" ht="21.95" customHeight="1">
      <c r="A69" s="412">
        <v>30</v>
      </c>
      <c r="C69" s="591" t="str">
        <f t="shared" si="0"/>
        <v/>
      </c>
      <c r="D69" s="592"/>
      <c r="E69" s="593"/>
      <c r="F69" s="644"/>
      <c r="G69" s="645"/>
      <c r="H69" s="645"/>
      <c r="I69" s="646"/>
      <c r="J69" s="644"/>
      <c r="K69" s="645"/>
      <c r="L69" s="645"/>
      <c r="M69" s="646"/>
      <c r="N69" s="469"/>
      <c r="O69" s="603"/>
      <c r="P69" s="605"/>
      <c r="Q69" s="603"/>
      <c r="R69" s="605"/>
      <c r="S69" s="603"/>
      <c r="T69" s="605"/>
      <c r="V69" s="650"/>
      <c r="W69" s="603"/>
      <c r="X69" s="604"/>
      <c r="Y69" s="605"/>
      <c r="Z69" s="437"/>
      <c r="AA69" s="431" t="s">
        <v>131</v>
      </c>
      <c r="AB69" s="603"/>
      <c r="AC69" s="605"/>
      <c r="AD69" s="650"/>
      <c r="AE69" s="657" t="s">
        <v>147</v>
      </c>
      <c r="AF69" s="658"/>
      <c r="AG69" s="659"/>
      <c r="AH69" s="437"/>
      <c r="AI69" s="431" t="s">
        <v>131</v>
      </c>
      <c r="AJ69" s="652"/>
      <c r="AK69" s="653"/>
      <c r="AL69" s="437"/>
      <c r="AM69" s="431" t="s">
        <v>131</v>
      </c>
      <c r="AN69" s="603"/>
      <c r="AO69" s="605"/>
      <c r="AP69" s="662"/>
      <c r="AQ69" s="662"/>
      <c r="AR69" s="473"/>
      <c r="AS69" s="474"/>
    </row>
    <row r="70" spans="1:45" ht="21.95" customHeight="1">
      <c r="A70" s="412">
        <v>31</v>
      </c>
      <c r="C70" s="591" t="str">
        <f t="shared" si="0"/>
        <v/>
      </c>
      <c r="D70" s="592"/>
      <c r="E70" s="593"/>
      <c r="F70" s="644"/>
      <c r="G70" s="645"/>
      <c r="H70" s="645"/>
      <c r="I70" s="646"/>
      <c r="J70" s="644"/>
      <c r="K70" s="645"/>
      <c r="L70" s="645"/>
      <c r="M70" s="646"/>
      <c r="N70" s="469"/>
      <c r="O70" s="603"/>
      <c r="P70" s="605"/>
      <c r="Q70" s="603"/>
      <c r="R70" s="605"/>
      <c r="S70" s="603"/>
      <c r="T70" s="605"/>
      <c r="V70" s="650"/>
      <c r="W70" s="603"/>
      <c r="X70" s="604"/>
      <c r="Y70" s="605"/>
      <c r="Z70" s="437"/>
      <c r="AA70" s="431" t="s">
        <v>131</v>
      </c>
      <c r="AB70" s="603"/>
      <c r="AC70" s="605"/>
      <c r="AD70" s="650"/>
      <c r="AE70" s="657" t="s">
        <v>148</v>
      </c>
      <c r="AF70" s="658"/>
      <c r="AG70" s="659"/>
      <c r="AH70" s="437"/>
      <c r="AI70" s="431" t="s">
        <v>131</v>
      </c>
      <c r="AJ70" s="652"/>
      <c r="AK70" s="653"/>
      <c r="AL70" s="437"/>
      <c r="AM70" s="431" t="s">
        <v>131</v>
      </c>
      <c r="AN70" s="603"/>
      <c r="AO70" s="605"/>
      <c r="AP70" s="662"/>
      <c r="AQ70" s="662"/>
      <c r="AR70" s="473"/>
      <c r="AS70" s="474"/>
    </row>
    <row r="71" spans="1:45" ht="21.95" customHeight="1">
      <c r="A71" s="412">
        <v>32</v>
      </c>
      <c r="C71" s="591" t="str">
        <f t="shared" si="0"/>
        <v/>
      </c>
      <c r="D71" s="592"/>
      <c r="E71" s="593"/>
      <c r="F71" s="644"/>
      <c r="G71" s="645"/>
      <c r="H71" s="645"/>
      <c r="I71" s="646"/>
      <c r="J71" s="644"/>
      <c r="K71" s="645"/>
      <c r="L71" s="645"/>
      <c r="M71" s="646"/>
      <c r="N71" s="469"/>
      <c r="O71" s="603"/>
      <c r="P71" s="605"/>
      <c r="Q71" s="603"/>
      <c r="R71" s="605"/>
      <c r="S71" s="603"/>
      <c r="T71" s="605"/>
      <c r="V71" s="650"/>
      <c r="W71" s="603"/>
      <c r="X71" s="604"/>
      <c r="Y71" s="605"/>
      <c r="Z71" s="437"/>
      <c r="AA71" s="431" t="s">
        <v>131</v>
      </c>
      <c r="AB71" s="603"/>
      <c r="AC71" s="605"/>
      <c r="AD71" s="650"/>
      <c r="AE71" s="470" t="s">
        <v>151</v>
      </c>
      <c r="AF71" s="619"/>
      <c r="AG71" s="620"/>
      <c r="AH71" s="437"/>
      <c r="AI71" s="431" t="s">
        <v>131</v>
      </c>
      <c r="AJ71" s="652"/>
      <c r="AK71" s="653"/>
      <c r="AL71" s="437"/>
      <c r="AM71" s="431" t="s">
        <v>131</v>
      </c>
      <c r="AN71" s="603"/>
      <c r="AO71" s="605"/>
      <c r="AP71" s="662"/>
      <c r="AQ71" s="662"/>
      <c r="AR71" s="473"/>
      <c r="AS71" s="474"/>
    </row>
    <row r="72" spans="1:45" ht="21.95" customHeight="1">
      <c r="A72" s="412">
        <v>33</v>
      </c>
      <c r="C72" s="591" t="str">
        <f t="shared" si="0"/>
        <v/>
      </c>
      <c r="D72" s="592"/>
      <c r="E72" s="593"/>
      <c r="F72" s="644"/>
      <c r="G72" s="645"/>
      <c r="H72" s="645"/>
      <c r="I72" s="646"/>
      <c r="J72" s="644"/>
      <c r="K72" s="645"/>
      <c r="L72" s="645"/>
      <c r="M72" s="646"/>
      <c r="N72" s="469"/>
      <c r="O72" s="603"/>
      <c r="P72" s="605"/>
      <c r="Q72" s="603"/>
      <c r="R72" s="605"/>
      <c r="S72" s="603"/>
      <c r="T72" s="605"/>
      <c r="V72" s="650"/>
      <c r="W72" s="603"/>
      <c r="X72" s="604"/>
      <c r="Y72" s="605"/>
      <c r="Z72" s="437"/>
      <c r="AA72" s="431" t="s">
        <v>131</v>
      </c>
      <c r="AB72" s="603"/>
      <c r="AC72" s="605"/>
      <c r="AD72" s="650"/>
      <c r="AE72" s="470" t="s">
        <v>151</v>
      </c>
      <c r="AF72" s="619"/>
      <c r="AG72" s="620"/>
      <c r="AH72" s="437"/>
      <c r="AI72" s="431" t="s">
        <v>131</v>
      </c>
      <c r="AJ72" s="652"/>
      <c r="AK72" s="653"/>
      <c r="AL72" s="437"/>
      <c r="AM72" s="431" t="s">
        <v>131</v>
      </c>
      <c r="AN72" s="603"/>
      <c r="AO72" s="605"/>
      <c r="AP72" s="662"/>
      <c r="AQ72" s="662"/>
      <c r="AR72" s="473"/>
      <c r="AS72" s="474"/>
    </row>
    <row r="73" spans="1:45" ht="21.95" customHeight="1">
      <c r="A73" s="412">
        <v>34</v>
      </c>
      <c r="C73" s="591" t="str">
        <f t="shared" si="0"/>
        <v/>
      </c>
      <c r="D73" s="592"/>
      <c r="E73" s="593"/>
      <c r="F73" s="644"/>
      <c r="G73" s="645"/>
      <c r="H73" s="645"/>
      <c r="I73" s="646"/>
      <c r="J73" s="644"/>
      <c r="K73" s="645"/>
      <c r="L73" s="645"/>
      <c r="M73" s="646"/>
      <c r="N73" s="469"/>
      <c r="O73" s="603"/>
      <c r="P73" s="605"/>
      <c r="Q73" s="603"/>
      <c r="R73" s="605"/>
      <c r="S73" s="603"/>
      <c r="T73" s="605"/>
      <c r="V73" s="650"/>
      <c r="W73" s="603"/>
      <c r="X73" s="604"/>
      <c r="Y73" s="605"/>
      <c r="Z73" s="437"/>
      <c r="AA73" s="431" t="s">
        <v>131</v>
      </c>
      <c r="AB73" s="603"/>
      <c r="AC73" s="605"/>
      <c r="AD73" s="650"/>
      <c r="AE73" s="470" t="s">
        <v>151</v>
      </c>
      <c r="AF73" s="619"/>
      <c r="AG73" s="620"/>
      <c r="AH73" s="437"/>
      <c r="AI73" s="431" t="s">
        <v>131</v>
      </c>
      <c r="AJ73" s="652"/>
      <c r="AK73" s="653"/>
      <c r="AL73" s="437"/>
      <c r="AM73" s="431" t="s">
        <v>131</v>
      </c>
      <c r="AN73" s="603"/>
      <c r="AO73" s="605"/>
      <c r="AP73" s="662"/>
      <c r="AQ73" s="662"/>
      <c r="AR73" s="473"/>
      <c r="AS73" s="474"/>
    </row>
    <row r="74" spans="1:45" ht="21.95" customHeight="1">
      <c r="A74" s="412">
        <v>35</v>
      </c>
      <c r="C74" s="591" t="str">
        <f t="shared" si="0"/>
        <v/>
      </c>
      <c r="D74" s="592"/>
      <c r="E74" s="593"/>
      <c r="F74" s="644"/>
      <c r="G74" s="645"/>
      <c r="H74" s="645"/>
      <c r="I74" s="646"/>
      <c r="J74" s="644"/>
      <c r="K74" s="645"/>
      <c r="L74" s="645"/>
      <c r="M74" s="646"/>
      <c r="N74" s="469"/>
      <c r="O74" s="603"/>
      <c r="P74" s="605"/>
      <c r="Q74" s="603"/>
      <c r="R74" s="605"/>
      <c r="S74" s="603"/>
      <c r="T74" s="605"/>
      <c r="V74" s="650"/>
      <c r="W74" s="603"/>
      <c r="X74" s="604"/>
      <c r="Y74" s="605"/>
      <c r="Z74" s="437"/>
      <c r="AA74" s="431" t="s">
        <v>131</v>
      </c>
      <c r="AB74" s="603"/>
      <c r="AC74" s="605"/>
      <c r="AD74" s="650"/>
      <c r="AE74" s="470" t="s">
        <v>151</v>
      </c>
      <c r="AF74" s="619"/>
      <c r="AG74" s="620"/>
      <c r="AH74" s="437"/>
      <c r="AI74" s="431" t="s">
        <v>131</v>
      </c>
      <c r="AJ74" s="652"/>
      <c r="AK74" s="653"/>
      <c r="AL74" s="437"/>
      <c r="AM74" s="431" t="s">
        <v>131</v>
      </c>
      <c r="AN74" s="603"/>
      <c r="AO74" s="605"/>
      <c r="AP74" s="662"/>
      <c r="AQ74" s="662"/>
      <c r="AR74" s="473"/>
      <c r="AS74" s="474"/>
    </row>
    <row r="75" spans="1:45" ht="21.95" customHeight="1">
      <c r="C75" s="459"/>
      <c r="D75" s="412"/>
      <c r="V75" s="650"/>
      <c r="W75" s="603"/>
      <c r="X75" s="604"/>
      <c r="Y75" s="605"/>
      <c r="Z75" s="437"/>
      <c r="AA75" s="431" t="s">
        <v>131</v>
      </c>
      <c r="AB75" s="603"/>
      <c r="AC75" s="605"/>
      <c r="AD75" s="650"/>
      <c r="AE75" s="470" t="s">
        <v>151</v>
      </c>
      <c r="AF75" s="619"/>
      <c r="AG75" s="620"/>
      <c r="AH75" s="437"/>
      <c r="AI75" s="431" t="s">
        <v>131</v>
      </c>
      <c r="AJ75" s="652"/>
      <c r="AK75" s="653"/>
      <c r="AL75" s="437"/>
      <c r="AM75" s="431" t="s">
        <v>131</v>
      </c>
      <c r="AN75" s="603"/>
      <c r="AO75" s="605"/>
      <c r="AP75" s="662"/>
      <c r="AQ75" s="662"/>
      <c r="AR75" s="473"/>
      <c r="AS75" s="474"/>
    </row>
    <row r="76" spans="1:45" ht="21.95" customHeight="1">
      <c r="C76" s="412"/>
      <c r="D76" s="412"/>
      <c r="V76" s="651"/>
      <c r="W76" s="603"/>
      <c r="X76" s="604"/>
      <c r="Y76" s="605"/>
      <c r="Z76" s="437"/>
      <c r="AA76" s="431" t="s">
        <v>131</v>
      </c>
      <c r="AB76" s="603"/>
      <c r="AC76" s="605"/>
      <c r="AD76" s="651"/>
      <c r="AE76" s="470" t="s">
        <v>151</v>
      </c>
      <c r="AF76" s="619"/>
      <c r="AG76" s="620"/>
      <c r="AH76" s="437"/>
      <c r="AI76" s="431" t="s">
        <v>131</v>
      </c>
      <c r="AJ76" s="652"/>
      <c r="AK76" s="653"/>
      <c r="AL76" s="437"/>
      <c r="AM76" s="431" t="s">
        <v>131</v>
      </c>
      <c r="AN76" s="603"/>
      <c r="AO76" s="605"/>
      <c r="AP76" s="662"/>
      <c r="AQ76" s="662"/>
      <c r="AR76" s="473"/>
      <c r="AS76" s="474"/>
    </row>
    <row r="77" spans="1:45" ht="21.95" customHeight="1">
      <c r="C77" s="412"/>
      <c r="D77" s="412"/>
      <c r="V77" s="602" t="s">
        <v>235</v>
      </c>
      <c r="W77" s="602"/>
      <c r="X77" s="602"/>
      <c r="Y77" s="602"/>
      <c r="Z77" s="437"/>
      <c r="AA77" s="431" t="s">
        <v>131</v>
      </c>
      <c r="AB77" s="508"/>
      <c r="AC77" s="509"/>
      <c r="AD77" s="603" t="s">
        <v>235</v>
      </c>
      <c r="AE77" s="604"/>
      <c r="AF77" s="604"/>
      <c r="AG77" s="605"/>
      <c r="AH77" s="437"/>
      <c r="AI77" s="431" t="s">
        <v>131</v>
      </c>
      <c r="AJ77" s="628"/>
      <c r="AK77" s="628"/>
      <c r="AL77" s="628"/>
      <c r="AM77" s="628"/>
      <c r="AN77" s="508"/>
      <c r="AO77" s="509"/>
      <c r="AP77" s="472"/>
      <c r="AQ77" s="472"/>
      <c r="AR77" s="473"/>
      <c r="AS77" s="474"/>
    </row>
    <row r="78" spans="1:45" ht="21.95" customHeight="1">
      <c r="C78" s="412"/>
      <c r="D78" s="412"/>
      <c r="V78" s="602" t="s">
        <v>215</v>
      </c>
      <c r="W78" s="602"/>
      <c r="X78" s="602"/>
      <c r="Y78" s="602"/>
      <c r="Z78" s="433">
        <f>SUM(Z65:Z77)</f>
        <v>0</v>
      </c>
      <c r="AA78" s="431" t="s">
        <v>131</v>
      </c>
      <c r="AB78" s="631"/>
      <c r="AC78" s="631"/>
      <c r="AD78" s="603" t="s">
        <v>215</v>
      </c>
      <c r="AE78" s="604"/>
      <c r="AF78" s="604"/>
      <c r="AG78" s="605"/>
      <c r="AH78" s="433">
        <f>SUM(AH65:AI77)</f>
        <v>0</v>
      </c>
      <c r="AI78" s="431" t="s">
        <v>131</v>
      </c>
      <c r="AJ78" s="628"/>
      <c r="AK78" s="628"/>
      <c r="AL78" s="433">
        <f>SUM(AL65:AL76)</f>
        <v>0</v>
      </c>
      <c r="AM78" s="431" t="s">
        <v>131</v>
      </c>
      <c r="AN78" s="629"/>
      <c r="AO78" s="629"/>
      <c r="AP78" s="472"/>
      <c r="AQ78" s="472"/>
      <c r="AR78" s="473"/>
      <c r="AS78" s="474"/>
    </row>
    <row r="79" spans="1:45" ht="21.95" customHeight="1">
      <c r="C79" s="412"/>
      <c r="D79" s="412"/>
      <c r="V79" s="414"/>
      <c r="W79" s="414"/>
      <c r="AP79" s="473"/>
      <c r="AQ79" s="473"/>
      <c r="AR79" s="473"/>
      <c r="AS79" s="474"/>
    </row>
    <row r="80" spans="1:45" ht="21.95" customHeight="1">
      <c r="C80" s="412"/>
      <c r="D80" s="412"/>
      <c r="V80" s="416" t="s">
        <v>179</v>
      </c>
      <c r="W80" s="576">
        <f>D36</f>
        <v>0</v>
      </c>
      <c r="X80" s="576"/>
      <c r="Y80" s="576"/>
      <c r="Z80" s="577" t="s">
        <v>143</v>
      </c>
      <c r="AA80" s="578"/>
      <c r="AB80" s="579"/>
      <c r="AC80" s="417" t="s">
        <v>14</v>
      </c>
      <c r="AD80" s="418" t="s">
        <v>49</v>
      </c>
      <c r="AE80" s="419"/>
      <c r="AF80" s="419"/>
      <c r="AG80" s="419"/>
      <c r="AH80" s="419"/>
      <c r="AI80" s="419"/>
      <c r="AJ80" s="420"/>
      <c r="AK80" s="421"/>
      <c r="AL80" s="421"/>
      <c r="AM80" s="421"/>
      <c r="AN80" s="421"/>
      <c r="AO80" s="422"/>
      <c r="AP80" s="473"/>
      <c r="AQ80" s="473"/>
      <c r="AR80" s="473"/>
      <c r="AS80" s="474"/>
    </row>
    <row r="81" spans="3:45" ht="21.95" customHeight="1">
      <c r="C81" s="412"/>
      <c r="D81" s="412"/>
      <c r="V81" s="583" t="s">
        <v>152</v>
      </c>
      <c r="W81" s="583"/>
      <c r="X81" s="584">
        <f>SUM(Z97,AH97)</f>
        <v>0</v>
      </c>
      <c r="Y81" s="584"/>
      <c r="Z81" s="580"/>
      <c r="AA81" s="581"/>
      <c r="AB81" s="582"/>
      <c r="AC81" s="456" t="s">
        <v>254</v>
      </c>
      <c r="AD81" s="424" t="s">
        <v>144</v>
      </c>
      <c r="AE81" s="425"/>
      <c r="AF81" s="425"/>
      <c r="AG81" s="425"/>
      <c r="AH81" s="425"/>
      <c r="AI81" s="425"/>
      <c r="AJ81" s="426"/>
      <c r="AK81" s="427"/>
      <c r="AL81" s="464"/>
      <c r="AM81" s="464"/>
      <c r="AN81" s="427"/>
      <c r="AO81" s="428"/>
      <c r="AP81" s="473"/>
      <c r="AQ81" s="473"/>
      <c r="AR81" s="473"/>
      <c r="AS81" s="474"/>
    </row>
    <row r="82" spans="3:45" ht="21.95" customHeight="1">
      <c r="C82" s="412"/>
      <c r="D82" s="412"/>
      <c r="V82" s="585" t="s">
        <v>140</v>
      </c>
      <c r="W82" s="586"/>
      <c r="X82" s="586"/>
      <c r="Y82" s="586"/>
      <c r="Z82" s="586"/>
      <c r="AA82" s="586"/>
      <c r="AB82" s="586"/>
      <c r="AC82" s="586"/>
      <c r="AD82" s="585" t="s">
        <v>5</v>
      </c>
      <c r="AE82" s="586"/>
      <c r="AF82" s="586"/>
      <c r="AG82" s="586"/>
      <c r="AH82" s="586"/>
      <c r="AI82" s="586"/>
      <c r="AJ82" s="586"/>
      <c r="AK82" s="586"/>
      <c r="AL82" s="585" t="s">
        <v>142</v>
      </c>
      <c r="AM82" s="586"/>
      <c r="AN82" s="586"/>
      <c r="AO82" s="587"/>
      <c r="AP82" s="465"/>
      <c r="AQ82" s="465"/>
      <c r="AR82" s="464"/>
    </row>
    <row r="83" spans="3:45" ht="21.95" customHeight="1">
      <c r="C83" s="412"/>
      <c r="D83" s="412"/>
      <c r="V83" s="591" t="s">
        <v>33</v>
      </c>
      <c r="W83" s="592"/>
      <c r="X83" s="592"/>
      <c r="Y83" s="592"/>
      <c r="Z83" s="594" t="s">
        <v>237</v>
      </c>
      <c r="AA83" s="594"/>
      <c r="AB83" s="591" t="s">
        <v>141</v>
      </c>
      <c r="AC83" s="593"/>
      <c r="AD83" s="476"/>
      <c r="AE83" s="594" t="s">
        <v>33</v>
      </c>
      <c r="AF83" s="594"/>
      <c r="AG83" s="594"/>
      <c r="AH83" s="594" t="s">
        <v>273</v>
      </c>
      <c r="AI83" s="594"/>
      <c r="AJ83" s="594" t="s">
        <v>141</v>
      </c>
      <c r="AK83" s="594"/>
      <c r="AL83" s="594" t="s">
        <v>240</v>
      </c>
      <c r="AM83" s="594"/>
      <c r="AN83" s="591" t="s">
        <v>141</v>
      </c>
      <c r="AO83" s="593"/>
      <c r="AP83" s="655"/>
      <c r="AQ83" s="655"/>
      <c r="AR83" s="464"/>
    </row>
    <row r="84" spans="3:45" ht="21.95" customHeight="1">
      <c r="C84" s="412"/>
      <c r="D84" s="412"/>
      <c r="V84" s="649" t="s">
        <v>236</v>
      </c>
      <c r="W84" s="603"/>
      <c r="X84" s="604"/>
      <c r="Y84" s="605"/>
      <c r="Z84" s="437"/>
      <c r="AA84" s="431" t="s">
        <v>131</v>
      </c>
      <c r="AB84" s="603"/>
      <c r="AC84" s="605"/>
      <c r="AD84" s="649" t="s">
        <v>236</v>
      </c>
      <c r="AE84" s="573" t="s">
        <v>145</v>
      </c>
      <c r="AF84" s="595"/>
      <c r="AG84" s="574"/>
      <c r="AH84" s="437"/>
      <c r="AI84" s="431" t="s">
        <v>131</v>
      </c>
      <c r="AJ84" s="652"/>
      <c r="AK84" s="653"/>
      <c r="AL84" s="437"/>
      <c r="AM84" s="431" t="s">
        <v>131</v>
      </c>
      <c r="AN84" s="603"/>
      <c r="AO84" s="605"/>
      <c r="AP84" s="656"/>
      <c r="AQ84" s="656"/>
      <c r="AR84" s="464"/>
    </row>
    <row r="85" spans="3:45" ht="21.95" customHeight="1">
      <c r="C85" s="412"/>
      <c r="D85" s="412"/>
      <c r="V85" s="650"/>
      <c r="W85" s="603"/>
      <c r="X85" s="604"/>
      <c r="Y85" s="605"/>
      <c r="Z85" s="437"/>
      <c r="AA85" s="431" t="s">
        <v>131</v>
      </c>
      <c r="AB85" s="603"/>
      <c r="AC85" s="605"/>
      <c r="AD85" s="650"/>
      <c r="AE85" s="573" t="s">
        <v>146</v>
      </c>
      <c r="AF85" s="595"/>
      <c r="AG85" s="574"/>
      <c r="AH85" s="437"/>
      <c r="AI85" s="431" t="s">
        <v>131</v>
      </c>
      <c r="AJ85" s="652"/>
      <c r="AK85" s="653"/>
      <c r="AL85" s="437"/>
      <c r="AM85" s="431" t="s">
        <v>131</v>
      </c>
      <c r="AN85" s="603"/>
      <c r="AO85" s="605"/>
      <c r="AP85" s="656"/>
      <c r="AQ85" s="656"/>
      <c r="AR85" s="464"/>
    </row>
    <row r="86" spans="3:45" ht="21.95" customHeight="1">
      <c r="C86" s="412"/>
      <c r="D86" s="412"/>
      <c r="V86" s="650"/>
      <c r="W86" s="603"/>
      <c r="X86" s="604"/>
      <c r="Y86" s="605"/>
      <c r="Z86" s="437"/>
      <c r="AA86" s="431" t="s">
        <v>131</v>
      </c>
      <c r="AB86" s="603"/>
      <c r="AC86" s="605"/>
      <c r="AD86" s="650"/>
      <c r="AE86" s="657" t="s">
        <v>150</v>
      </c>
      <c r="AF86" s="658"/>
      <c r="AG86" s="659"/>
      <c r="AH86" s="437"/>
      <c r="AI86" s="431" t="s">
        <v>131</v>
      </c>
      <c r="AJ86" s="652"/>
      <c r="AK86" s="653"/>
      <c r="AL86" s="437"/>
      <c r="AM86" s="431" t="s">
        <v>131</v>
      </c>
      <c r="AN86" s="603"/>
      <c r="AO86" s="605"/>
      <c r="AP86" s="656"/>
      <c r="AQ86" s="656"/>
      <c r="AR86" s="464"/>
    </row>
    <row r="87" spans="3:45" ht="21.95" customHeight="1">
      <c r="C87" s="412"/>
      <c r="D87" s="412"/>
      <c r="V87" s="650"/>
      <c r="W87" s="603"/>
      <c r="X87" s="604"/>
      <c r="Y87" s="605"/>
      <c r="Z87" s="437"/>
      <c r="AA87" s="431" t="s">
        <v>131</v>
      </c>
      <c r="AB87" s="603"/>
      <c r="AC87" s="605"/>
      <c r="AD87" s="650"/>
      <c r="AE87" s="657" t="s">
        <v>149</v>
      </c>
      <c r="AF87" s="658"/>
      <c r="AG87" s="659"/>
      <c r="AH87" s="437"/>
      <c r="AI87" s="431" t="s">
        <v>131</v>
      </c>
      <c r="AJ87" s="652"/>
      <c r="AK87" s="653"/>
      <c r="AL87" s="437"/>
      <c r="AM87" s="431" t="s">
        <v>131</v>
      </c>
      <c r="AN87" s="603"/>
      <c r="AO87" s="605"/>
      <c r="AP87" s="656"/>
      <c r="AQ87" s="656"/>
      <c r="AR87" s="464"/>
    </row>
    <row r="88" spans="3:45" ht="21.95" customHeight="1">
      <c r="C88" s="412"/>
      <c r="D88" s="412"/>
      <c r="V88" s="650"/>
      <c r="W88" s="603"/>
      <c r="X88" s="604"/>
      <c r="Y88" s="605"/>
      <c r="Z88" s="437"/>
      <c r="AA88" s="431" t="s">
        <v>131</v>
      </c>
      <c r="AB88" s="603"/>
      <c r="AC88" s="605"/>
      <c r="AD88" s="650"/>
      <c r="AE88" s="657" t="s">
        <v>147</v>
      </c>
      <c r="AF88" s="658"/>
      <c r="AG88" s="659"/>
      <c r="AH88" s="437"/>
      <c r="AI88" s="431" t="s">
        <v>131</v>
      </c>
      <c r="AJ88" s="652"/>
      <c r="AK88" s="653"/>
      <c r="AL88" s="437"/>
      <c r="AM88" s="431" t="s">
        <v>131</v>
      </c>
      <c r="AN88" s="603"/>
      <c r="AO88" s="605"/>
      <c r="AP88" s="656"/>
      <c r="AQ88" s="656"/>
      <c r="AR88" s="464"/>
    </row>
    <row r="89" spans="3:45" ht="21.95" customHeight="1">
      <c r="C89" s="412"/>
      <c r="D89" s="412"/>
      <c r="V89" s="650"/>
      <c r="W89" s="603"/>
      <c r="X89" s="604"/>
      <c r="Y89" s="605"/>
      <c r="Z89" s="437"/>
      <c r="AA89" s="431" t="s">
        <v>131</v>
      </c>
      <c r="AB89" s="603"/>
      <c r="AC89" s="605"/>
      <c r="AD89" s="650"/>
      <c r="AE89" s="657" t="s">
        <v>148</v>
      </c>
      <c r="AF89" s="658"/>
      <c r="AG89" s="659"/>
      <c r="AH89" s="437"/>
      <c r="AI89" s="431" t="s">
        <v>131</v>
      </c>
      <c r="AJ89" s="652"/>
      <c r="AK89" s="653"/>
      <c r="AL89" s="437"/>
      <c r="AM89" s="431" t="s">
        <v>131</v>
      </c>
      <c r="AN89" s="603"/>
      <c r="AO89" s="605"/>
      <c r="AP89" s="656"/>
      <c r="AQ89" s="656"/>
      <c r="AR89" s="464"/>
    </row>
    <row r="90" spans="3:45" ht="21.95" customHeight="1">
      <c r="C90" s="412"/>
      <c r="D90" s="412"/>
      <c r="V90" s="650"/>
      <c r="W90" s="603"/>
      <c r="X90" s="604"/>
      <c r="Y90" s="605"/>
      <c r="Z90" s="437"/>
      <c r="AA90" s="431" t="s">
        <v>131</v>
      </c>
      <c r="AB90" s="603"/>
      <c r="AC90" s="605"/>
      <c r="AD90" s="650"/>
      <c r="AE90" s="470" t="s">
        <v>151</v>
      </c>
      <c r="AF90" s="619"/>
      <c r="AG90" s="620"/>
      <c r="AH90" s="437"/>
      <c r="AI90" s="431" t="s">
        <v>131</v>
      </c>
      <c r="AJ90" s="652"/>
      <c r="AK90" s="653"/>
      <c r="AL90" s="437"/>
      <c r="AM90" s="431" t="s">
        <v>131</v>
      </c>
      <c r="AN90" s="603"/>
      <c r="AO90" s="605"/>
      <c r="AP90" s="656"/>
      <c r="AQ90" s="656"/>
      <c r="AR90" s="464"/>
    </row>
    <row r="91" spans="3:45" ht="21.95" customHeight="1">
      <c r="C91" s="412"/>
      <c r="D91" s="412"/>
      <c r="V91" s="650"/>
      <c r="W91" s="603"/>
      <c r="X91" s="604"/>
      <c r="Y91" s="605"/>
      <c r="Z91" s="437"/>
      <c r="AA91" s="431" t="s">
        <v>131</v>
      </c>
      <c r="AB91" s="603"/>
      <c r="AC91" s="605"/>
      <c r="AD91" s="650"/>
      <c r="AE91" s="470" t="s">
        <v>151</v>
      </c>
      <c r="AF91" s="619"/>
      <c r="AG91" s="620"/>
      <c r="AH91" s="437"/>
      <c r="AI91" s="431" t="s">
        <v>131</v>
      </c>
      <c r="AJ91" s="652"/>
      <c r="AK91" s="653"/>
      <c r="AL91" s="437"/>
      <c r="AM91" s="431" t="s">
        <v>131</v>
      </c>
      <c r="AN91" s="603"/>
      <c r="AO91" s="605"/>
      <c r="AP91" s="656"/>
      <c r="AQ91" s="656"/>
      <c r="AR91" s="464"/>
    </row>
    <row r="92" spans="3:45" ht="21.95" customHeight="1">
      <c r="C92" s="412"/>
      <c r="D92" s="412"/>
      <c r="V92" s="650"/>
      <c r="W92" s="603"/>
      <c r="X92" s="604"/>
      <c r="Y92" s="605"/>
      <c r="Z92" s="437"/>
      <c r="AA92" s="431" t="s">
        <v>131</v>
      </c>
      <c r="AB92" s="603"/>
      <c r="AC92" s="605"/>
      <c r="AD92" s="650"/>
      <c r="AE92" s="470" t="s">
        <v>151</v>
      </c>
      <c r="AF92" s="619"/>
      <c r="AG92" s="620"/>
      <c r="AH92" s="437"/>
      <c r="AI92" s="431" t="s">
        <v>131</v>
      </c>
      <c r="AJ92" s="652"/>
      <c r="AK92" s="653"/>
      <c r="AL92" s="437"/>
      <c r="AM92" s="431" t="s">
        <v>131</v>
      </c>
      <c r="AN92" s="603"/>
      <c r="AO92" s="605"/>
      <c r="AP92" s="656"/>
      <c r="AQ92" s="656"/>
      <c r="AR92" s="464"/>
    </row>
    <row r="93" spans="3:45" ht="21.95" customHeight="1">
      <c r="C93" s="412"/>
      <c r="D93" s="412"/>
      <c r="V93" s="650"/>
      <c r="W93" s="603"/>
      <c r="X93" s="604"/>
      <c r="Y93" s="605"/>
      <c r="Z93" s="437"/>
      <c r="AA93" s="431" t="s">
        <v>131</v>
      </c>
      <c r="AB93" s="603"/>
      <c r="AC93" s="605"/>
      <c r="AD93" s="650"/>
      <c r="AE93" s="470" t="s">
        <v>151</v>
      </c>
      <c r="AF93" s="619"/>
      <c r="AG93" s="620"/>
      <c r="AH93" s="437"/>
      <c r="AI93" s="431" t="s">
        <v>131</v>
      </c>
      <c r="AJ93" s="652"/>
      <c r="AK93" s="653"/>
      <c r="AL93" s="437"/>
      <c r="AM93" s="431" t="s">
        <v>131</v>
      </c>
      <c r="AN93" s="603"/>
      <c r="AO93" s="605"/>
      <c r="AP93" s="656"/>
      <c r="AQ93" s="656"/>
      <c r="AR93" s="464"/>
    </row>
    <row r="94" spans="3:45" ht="21.95" customHeight="1">
      <c r="C94" s="412"/>
      <c r="D94" s="412"/>
      <c r="V94" s="650"/>
      <c r="W94" s="603"/>
      <c r="X94" s="604"/>
      <c r="Y94" s="605"/>
      <c r="Z94" s="437"/>
      <c r="AA94" s="431" t="s">
        <v>131</v>
      </c>
      <c r="AB94" s="603"/>
      <c r="AC94" s="605"/>
      <c r="AD94" s="650"/>
      <c r="AE94" s="470" t="s">
        <v>151</v>
      </c>
      <c r="AF94" s="619"/>
      <c r="AG94" s="620"/>
      <c r="AH94" s="437"/>
      <c r="AI94" s="431" t="s">
        <v>131</v>
      </c>
      <c r="AJ94" s="652"/>
      <c r="AK94" s="653"/>
      <c r="AL94" s="437"/>
      <c r="AM94" s="431" t="s">
        <v>131</v>
      </c>
      <c r="AN94" s="603"/>
      <c r="AO94" s="605"/>
      <c r="AP94" s="656"/>
      <c r="AQ94" s="656"/>
      <c r="AR94" s="464"/>
    </row>
    <row r="95" spans="3:45" ht="21.95" customHeight="1">
      <c r="C95" s="412"/>
      <c r="D95" s="412"/>
      <c r="V95" s="651"/>
      <c r="W95" s="603"/>
      <c r="X95" s="604"/>
      <c r="Y95" s="605"/>
      <c r="Z95" s="437"/>
      <c r="AA95" s="431" t="s">
        <v>131</v>
      </c>
      <c r="AB95" s="603"/>
      <c r="AC95" s="605"/>
      <c r="AD95" s="651"/>
      <c r="AE95" s="470" t="s">
        <v>151</v>
      </c>
      <c r="AF95" s="619"/>
      <c r="AG95" s="620"/>
      <c r="AH95" s="437"/>
      <c r="AI95" s="431" t="s">
        <v>131</v>
      </c>
      <c r="AJ95" s="652"/>
      <c r="AK95" s="653"/>
      <c r="AL95" s="437"/>
      <c r="AM95" s="431" t="s">
        <v>131</v>
      </c>
      <c r="AN95" s="603"/>
      <c r="AO95" s="605"/>
      <c r="AP95" s="656"/>
      <c r="AQ95" s="656"/>
      <c r="AR95" s="464"/>
    </row>
    <row r="96" spans="3:45" ht="21.95" customHeight="1">
      <c r="C96" s="412"/>
      <c r="D96" s="412"/>
      <c r="V96" s="602" t="s">
        <v>235</v>
      </c>
      <c r="W96" s="602"/>
      <c r="X96" s="602"/>
      <c r="Y96" s="602"/>
      <c r="Z96" s="437"/>
      <c r="AA96" s="431" t="s">
        <v>131</v>
      </c>
      <c r="AB96" s="508"/>
      <c r="AC96" s="509"/>
      <c r="AD96" s="603" t="s">
        <v>235</v>
      </c>
      <c r="AE96" s="604"/>
      <c r="AF96" s="604"/>
      <c r="AG96" s="605"/>
      <c r="AH96" s="437"/>
      <c r="AI96" s="431" t="s">
        <v>131</v>
      </c>
      <c r="AJ96" s="628"/>
      <c r="AK96" s="628"/>
      <c r="AL96" s="660"/>
      <c r="AM96" s="661"/>
      <c r="AN96" s="508"/>
      <c r="AO96" s="509"/>
      <c r="AP96" s="464"/>
      <c r="AQ96" s="464"/>
      <c r="AR96" s="464"/>
    </row>
    <row r="97" spans="3:41" ht="21.95" customHeight="1">
      <c r="C97" s="412"/>
      <c r="D97" s="412"/>
      <c r="V97" s="602" t="s">
        <v>215</v>
      </c>
      <c r="W97" s="602"/>
      <c r="X97" s="602"/>
      <c r="Y97" s="602"/>
      <c r="Z97" s="433">
        <f>SUM(Z84:Z96)</f>
        <v>0</v>
      </c>
      <c r="AA97" s="431" t="s">
        <v>131</v>
      </c>
      <c r="AB97" s="631"/>
      <c r="AC97" s="631"/>
      <c r="AD97" s="603" t="s">
        <v>215</v>
      </c>
      <c r="AE97" s="604"/>
      <c r="AF97" s="604"/>
      <c r="AG97" s="605"/>
      <c r="AH97" s="433">
        <f>SUM(AH84:AI96)</f>
        <v>0</v>
      </c>
      <c r="AI97" s="431" t="s">
        <v>131</v>
      </c>
      <c r="AJ97" s="628"/>
      <c r="AK97" s="628"/>
      <c r="AL97" s="433">
        <f>SUM(AL84:AM95)</f>
        <v>0</v>
      </c>
      <c r="AM97" s="431" t="s">
        <v>131</v>
      </c>
      <c r="AN97" s="508"/>
      <c r="AO97" s="509"/>
    </row>
    <row r="98" spans="3:41" ht="21.95" customHeight="1">
      <c r="C98" s="412"/>
      <c r="D98" s="412"/>
      <c r="V98" s="414"/>
      <c r="W98" s="414"/>
    </row>
    <row r="99" spans="3:41" ht="21.95" customHeight="1">
      <c r="C99" s="412"/>
      <c r="D99" s="412"/>
    </row>
    <row r="100" spans="3:41" ht="21.95" customHeight="1">
      <c r="C100" s="412"/>
      <c r="D100" s="412"/>
    </row>
    <row r="101" spans="3:41" ht="21.95" customHeight="1">
      <c r="C101" s="412"/>
      <c r="D101" s="412"/>
    </row>
    <row r="102" spans="3:41" ht="21.95" customHeight="1">
      <c r="C102" s="412"/>
      <c r="D102" s="412"/>
    </row>
    <row r="103" spans="3:41" ht="21.95" customHeight="1">
      <c r="C103" s="412"/>
      <c r="D103" s="412"/>
    </row>
    <row r="104" spans="3:41" ht="21.95" customHeight="1">
      <c r="C104" s="412"/>
      <c r="D104" s="412"/>
    </row>
    <row r="105" spans="3:41" ht="21.95" customHeight="1">
      <c r="C105" s="412"/>
      <c r="D105" s="412"/>
    </row>
    <row r="106" spans="3:41" ht="21.95" customHeight="1">
      <c r="C106" s="412"/>
      <c r="D106" s="412"/>
    </row>
    <row r="107" spans="3:41" ht="21.95" customHeight="1">
      <c r="C107" s="412"/>
      <c r="D107" s="412"/>
    </row>
    <row r="108" spans="3:41" ht="21.95" customHeight="1">
      <c r="C108" s="412"/>
      <c r="D108" s="412"/>
    </row>
    <row r="109" spans="3:41" ht="21.95" customHeight="1">
      <c r="C109" s="412"/>
      <c r="D109" s="412"/>
    </row>
    <row r="110" spans="3:41" ht="21.95" customHeight="1">
      <c r="C110" s="412"/>
      <c r="D110" s="412"/>
    </row>
    <row r="111" spans="3:41" ht="21.95" customHeight="1">
      <c r="C111" s="412"/>
      <c r="D111" s="412"/>
    </row>
    <row r="112" spans="3:41" ht="21.95" customHeight="1">
      <c r="C112" s="412"/>
      <c r="D112" s="412"/>
    </row>
    <row r="113" spans="3:4" ht="21.95" customHeight="1">
      <c r="C113" s="412"/>
      <c r="D113" s="412"/>
    </row>
    <row r="114" spans="3:4" ht="21.95" customHeight="1">
      <c r="C114" s="412"/>
      <c r="D114" s="412"/>
    </row>
    <row r="115" spans="3:4" ht="21.95" customHeight="1">
      <c r="C115" s="412"/>
      <c r="D115" s="412"/>
    </row>
    <row r="116" spans="3:4" ht="21.95" customHeight="1">
      <c r="C116" s="412"/>
      <c r="D116" s="412"/>
    </row>
    <row r="117" spans="3:4" ht="21.95" customHeight="1">
      <c r="C117" s="412"/>
      <c r="D117" s="412"/>
    </row>
    <row r="118" spans="3:4" ht="21.95" customHeight="1">
      <c r="C118" s="412"/>
      <c r="D118" s="412"/>
    </row>
    <row r="119" spans="3:4" ht="21.95" customHeight="1">
      <c r="C119" s="412"/>
      <c r="D119" s="412"/>
    </row>
    <row r="120" spans="3:4" ht="21.95" customHeight="1">
      <c r="C120" s="412"/>
      <c r="D120" s="412"/>
    </row>
    <row r="121" spans="3:4" ht="21.95" customHeight="1">
      <c r="C121" s="412"/>
      <c r="D121" s="412"/>
    </row>
    <row r="122" spans="3:4" ht="21.95" customHeight="1">
      <c r="C122" s="412"/>
      <c r="D122" s="412"/>
    </row>
    <row r="123" spans="3:4" ht="21.95" customHeight="1">
      <c r="C123" s="412"/>
      <c r="D123" s="412"/>
    </row>
    <row r="124" spans="3:4" ht="21.95" customHeight="1">
      <c r="C124" s="412"/>
      <c r="D124" s="412"/>
    </row>
    <row r="125" spans="3:4" ht="21.95" customHeight="1">
      <c r="C125" s="412"/>
      <c r="D125" s="412"/>
    </row>
  </sheetData>
  <sheetProtection password="87FE" sheet="1" selectLockedCells="1"/>
  <mergeCells count="749">
    <mergeCell ref="V97:Y97"/>
    <mergeCell ref="AB97:AC97"/>
    <mergeCell ref="AD97:AG97"/>
    <mergeCell ref="AJ97:AK97"/>
    <mergeCell ref="AN97:AO97"/>
    <mergeCell ref="V96:Y96"/>
    <mergeCell ref="AB96:AC96"/>
    <mergeCell ref="AD96:AG96"/>
    <mergeCell ref="AJ96:AK96"/>
    <mergeCell ref="AL96:AM96"/>
    <mergeCell ref="AN96:AO96"/>
    <mergeCell ref="W95:Y95"/>
    <mergeCell ref="AB95:AC95"/>
    <mergeCell ref="AF95:AG95"/>
    <mergeCell ref="AJ95:AK95"/>
    <mergeCell ref="AN95:AO95"/>
    <mergeCell ref="AP95:AQ95"/>
    <mergeCell ref="W94:Y94"/>
    <mergeCell ref="AB94:AC94"/>
    <mergeCell ref="AF94:AG94"/>
    <mergeCell ref="AJ94:AK94"/>
    <mergeCell ref="AN94:AO94"/>
    <mergeCell ref="AP94:AQ94"/>
    <mergeCell ref="W93:Y93"/>
    <mergeCell ref="AB93:AC93"/>
    <mergeCell ref="AF93:AG93"/>
    <mergeCell ref="AJ93:AK93"/>
    <mergeCell ref="AN93:AO93"/>
    <mergeCell ref="AP93:AQ93"/>
    <mergeCell ref="W92:Y92"/>
    <mergeCell ref="AB92:AC92"/>
    <mergeCell ref="AF92:AG92"/>
    <mergeCell ref="AJ92:AK92"/>
    <mergeCell ref="AN92:AO92"/>
    <mergeCell ref="AP92:AQ92"/>
    <mergeCell ref="W91:Y91"/>
    <mergeCell ref="AB91:AC91"/>
    <mergeCell ref="AF91:AG91"/>
    <mergeCell ref="AJ91:AK91"/>
    <mergeCell ref="AN91:AO91"/>
    <mergeCell ref="AP91:AQ91"/>
    <mergeCell ref="W90:Y90"/>
    <mergeCell ref="AB90:AC90"/>
    <mergeCell ref="AF90:AG90"/>
    <mergeCell ref="AJ90:AK90"/>
    <mergeCell ref="AN90:AO90"/>
    <mergeCell ref="AP90:AQ90"/>
    <mergeCell ref="AE86:AG86"/>
    <mergeCell ref="AJ86:AK86"/>
    <mergeCell ref="AN86:AO86"/>
    <mergeCell ref="AP86:AQ86"/>
    <mergeCell ref="W89:Y89"/>
    <mergeCell ref="AB89:AC89"/>
    <mergeCell ref="AE89:AG89"/>
    <mergeCell ref="AJ89:AK89"/>
    <mergeCell ref="AN89:AO89"/>
    <mergeCell ref="AP89:AQ89"/>
    <mergeCell ref="W88:Y88"/>
    <mergeCell ref="AB88:AC88"/>
    <mergeCell ref="AE88:AG88"/>
    <mergeCell ref="AJ88:AK88"/>
    <mergeCell ref="AN88:AO88"/>
    <mergeCell ref="AP88:AQ88"/>
    <mergeCell ref="W85:Y85"/>
    <mergeCell ref="AB85:AC85"/>
    <mergeCell ref="AE85:AG85"/>
    <mergeCell ref="AJ85:AK85"/>
    <mergeCell ref="AN85:AO85"/>
    <mergeCell ref="AP85:AQ85"/>
    <mergeCell ref="AN83:AO83"/>
    <mergeCell ref="AP83:AQ83"/>
    <mergeCell ref="V84:V95"/>
    <mergeCell ref="W84:Y84"/>
    <mergeCell ref="AB84:AC84"/>
    <mergeCell ref="AD84:AD95"/>
    <mergeCell ref="AE84:AG84"/>
    <mergeCell ref="AJ84:AK84"/>
    <mergeCell ref="AN84:AO84"/>
    <mergeCell ref="AP84:AQ84"/>
    <mergeCell ref="W87:Y87"/>
    <mergeCell ref="AB87:AC87"/>
    <mergeCell ref="AE87:AG87"/>
    <mergeCell ref="AJ87:AK87"/>
    <mergeCell ref="AN87:AO87"/>
    <mergeCell ref="AP87:AQ87"/>
    <mergeCell ref="W86:Y86"/>
    <mergeCell ref="AB86:AC86"/>
    <mergeCell ref="V82:AC82"/>
    <mergeCell ref="AD82:AK82"/>
    <mergeCell ref="AL82:AO82"/>
    <mergeCell ref="V83:Y83"/>
    <mergeCell ref="Z83:AA83"/>
    <mergeCell ref="AB83:AC83"/>
    <mergeCell ref="AE83:AG83"/>
    <mergeCell ref="AH83:AI83"/>
    <mergeCell ref="AJ83:AK83"/>
    <mergeCell ref="AL83:AM83"/>
    <mergeCell ref="V78:Y78"/>
    <mergeCell ref="AB78:AC78"/>
    <mergeCell ref="AD78:AG78"/>
    <mergeCell ref="AJ78:AK78"/>
    <mergeCell ref="AN78:AO78"/>
    <mergeCell ref="W80:Y80"/>
    <mergeCell ref="Z80:AB81"/>
    <mergeCell ref="V81:W81"/>
    <mergeCell ref="X81:Y81"/>
    <mergeCell ref="V77:Y77"/>
    <mergeCell ref="AB77:AC77"/>
    <mergeCell ref="AD77:AG77"/>
    <mergeCell ref="AJ77:AK77"/>
    <mergeCell ref="AL77:AM77"/>
    <mergeCell ref="AN77:AO77"/>
    <mergeCell ref="W76:Y76"/>
    <mergeCell ref="AB76:AC76"/>
    <mergeCell ref="AF76:AG76"/>
    <mergeCell ref="AJ76:AK76"/>
    <mergeCell ref="AN76:AO76"/>
    <mergeCell ref="AP76:AQ76"/>
    <mergeCell ref="W75:Y75"/>
    <mergeCell ref="AB75:AC75"/>
    <mergeCell ref="AF75:AG75"/>
    <mergeCell ref="AJ75:AK75"/>
    <mergeCell ref="AN75:AO75"/>
    <mergeCell ref="AP75:AQ75"/>
    <mergeCell ref="W74:Y74"/>
    <mergeCell ref="AB74:AC74"/>
    <mergeCell ref="AF74:AG74"/>
    <mergeCell ref="AJ74:AK74"/>
    <mergeCell ref="AN74:AO74"/>
    <mergeCell ref="AP74:AQ74"/>
    <mergeCell ref="C74:E74"/>
    <mergeCell ref="F74:I74"/>
    <mergeCell ref="J74:M74"/>
    <mergeCell ref="O74:P74"/>
    <mergeCell ref="Q74:R74"/>
    <mergeCell ref="S74:T74"/>
    <mergeCell ref="W73:Y73"/>
    <mergeCell ref="AB73:AC73"/>
    <mergeCell ref="AF73:AG73"/>
    <mergeCell ref="AJ73:AK73"/>
    <mergeCell ref="AN73:AO73"/>
    <mergeCell ref="AP73:AQ73"/>
    <mergeCell ref="C73:E73"/>
    <mergeCell ref="F73:I73"/>
    <mergeCell ref="J73:M73"/>
    <mergeCell ref="O73:P73"/>
    <mergeCell ref="Q73:R73"/>
    <mergeCell ref="S73:T73"/>
    <mergeCell ref="W72:Y72"/>
    <mergeCell ref="AB72:AC72"/>
    <mergeCell ref="AF72:AG72"/>
    <mergeCell ref="AJ72:AK72"/>
    <mergeCell ref="AN72:AO72"/>
    <mergeCell ref="AP72:AQ72"/>
    <mergeCell ref="C72:E72"/>
    <mergeCell ref="F72:I72"/>
    <mergeCell ref="J72:M72"/>
    <mergeCell ref="O72:P72"/>
    <mergeCell ref="Q72:R72"/>
    <mergeCell ref="S72:T72"/>
    <mergeCell ref="W71:Y71"/>
    <mergeCell ref="AB71:AC71"/>
    <mergeCell ref="AF71:AG71"/>
    <mergeCell ref="AJ71:AK71"/>
    <mergeCell ref="AN71:AO71"/>
    <mergeCell ref="AP71:AQ71"/>
    <mergeCell ref="C71:E71"/>
    <mergeCell ref="F71:I71"/>
    <mergeCell ref="J71:M71"/>
    <mergeCell ref="O71:P71"/>
    <mergeCell ref="Q71:R71"/>
    <mergeCell ref="S71:T71"/>
    <mergeCell ref="W70:Y70"/>
    <mergeCell ref="AB70:AC70"/>
    <mergeCell ref="AE70:AG70"/>
    <mergeCell ref="AJ70:AK70"/>
    <mergeCell ref="AN70:AO70"/>
    <mergeCell ref="AP70:AQ70"/>
    <mergeCell ref="C70:E70"/>
    <mergeCell ref="F70:I70"/>
    <mergeCell ref="J70:M70"/>
    <mergeCell ref="O70:P70"/>
    <mergeCell ref="Q70:R70"/>
    <mergeCell ref="S70:T70"/>
    <mergeCell ref="W69:Y69"/>
    <mergeCell ref="AB69:AC69"/>
    <mergeCell ref="AE69:AG69"/>
    <mergeCell ref="AJ69:AK69"/>
    <mergeCell ref="AN69:AO69"/>
    <mergeCell ref="AP69:AQ69"/>
    <mergeCell ref="C69:E69"/>
    <mergeCell ref="F69:I69"/>
    <mergeCell ref="J69:M69"/>
    <mergeCell ref="O69:P69"/>
    <mergeCell ref="Q69:R69"/>
    <mergeCell ref="S69:T69"/>
    <mergeCell ref="W68:Y68"/>
    <mergeCell ref="AB68:AC68"/>
    <mergeCell ref="AE68:AG68"/>
    <mergeCell ref="AJ68:AK68"/>
    <mergeCell ref="AN68:AO68"/>
    <mergeCell ref="AP68:AQ68"/>
    <mergeCell ref="C68:E68"/>
    <mergeCell ref="F68:I68"/>
    <mergeCell ref="J68:M68"/>
    <mergeCell ref="O68:P68"/>
    <mergeCell ref="Q68:R68"/>
    <mergeCell ref="S68:T68"/>
    <mergeCell ref="W67:Y67"/>
    <mergeCell ref="AB67:AC67"/>
    <mergeCell ref="AE67:AG67"/>
    <mergeCell ref="AJ67:AK67"/>
    <mergeCell ref="AN67:AO67"/>
    <mergeCell ref="AP67:AQ67"/>
    <mergeCell ref="C67:E67"/>
    <mergeCell ref="F67:I67"/>
    <mergeCell ref="J67:M67"/>
    <mergeCell ref="O67:P67"/>
    <mergeCell ref="Q67:R67"/>
    <mergeCell ref="S67:T67"/>
    <mergeCell ref="AE66:AG66"/>
    <mergeCell ref="AJ66:AK66"/>
    <mergeCell ref="AN66:AO66"/>
    <mergeCell ref="AP66:AQ66"/>
    <mergeCell ref="C66:E66"/>
    <mergeCell ref="F66:I66"/>
    <mergeCell ref="J66:M66"/>
    <mergeCell ref="O66:P66"/>
    <mergeCell ref="Q66:R66"/>
    <mergeCell ref="S66:T66"/>
    <mergeCell ref="AB65:AC65"/>
    <mergeCell ref="AD65:AD76"/>
    <mergeCell ref="AE65:AG65"/>
    <mergeCell ref="AJ65:AK65"/>
    <mergeCell ref="AN65:AO65"/>
    <mergeCell ref="AP65:AQ65"/>
    <mergeCell ref="AN64:AO64"/>
    <mergeCell ref="AP64:AQ64"/>
    <mergeCell ref="C65:E65"/>
    <mergeCell ref="F65:I65"/>
    <mergeCell ref="J65:M65"/>
    <mergeCell ref="O65:P65"/>
    <mergeCell ref="Q65:R65"/>
    <mergeCell ref="S65:T65"/>
    <mergeCell ref="V65:V76"/>
    <mergeCell ref="W65:Y65"/>
    <mergeCell ref="Z64:AA64"/>
    <mergeCell ref="AB64:AC64"/>
    <mergeCell ref="AD64:AG64"/>
    <mergeCell ref="AH64:AI64"/>
    <mergeCell ref="AJ64:AK64"/>
    <mergeCell ref="AL64:AM64"/>
    <mergeCell ref="W66:Y66"/>
    <mergeCell ref="AB66:AC66"/>
    <mergeCell ref="V63:AC63"/>
    <mergeCell ref="AD63:AK63"/>
    <mergeCell ref="AL63:AO63"/>
    <mergeCell ref="C64:E64"/>
    <mergeCell ref="F64:I64"/>
    <mergeCell ref="J64:M64"/>
    <mergeCell ref="O64:P64"/>
    <mergeCell ref="Q64:R64"/>
    <mergeCell ref="S64:T64"/>
    <mergeCell ref="V64:Y64"/>
    <mergeCell ref="C63:E63"/>
    <mergeCell ref="F63:I63"/>
    <mergeCell ref="J63:M63"/>
    <mergeCell ref="O63:P63"/>
    <mergeCell ref="Q63:R63"/>
    <mergeCell ref="S63:T63"/>
    <mergeCell ref="C61:E61"/>
    <mergeCell ref="F61:I61"/>
    <mergeCell ref="J61:M61"/>
    <mergeCell ref="O61:P61"/>
    <mergeCell ref="Q61:R61"/>
    <mergeCell ref="S61:T61"/>
    <mergeCell ref="V59:Y59"/>
    <mergeCell ref="AB59:AC59"/>
    <mergeCell ref="W61:Y61"/>
    <mergeCell ref="Z61:AB62"/>
    <mergeCell ref="C62:E62"/>
    <mergeCell ref="F62:I62"/>
    <mergeCell ref="J62:M62"/>
    <mergeCell ref="O62:P62"/>
    <mergeCell ref="Q62:R62"/>
    <mergeCell ref="S62:T62"/>
    <mergeCell ref="V62:W62"/>
    <mergeCell ref="X62:Y62"/>
    <mergeCell ref="AD59:AG59"/>
    <mergeCell ref="AJ59:AK59"/>
    <mergeCell ref="AN59:AO59"/>
    <mergeCell ref="C60:E60"/>
    <mergeCell ref="F60:I60"/>
    <mergeCell ref="J60:M60"/>
    <mergeCell ref="O60:P60"/>
    <mergeCell ref="Q60:R60"/>
    <mergeCell ref="C59:E59"/>
    <mergeCell ref="F59:I59"/>
    <mergeCell ref="J59:M59"/>
    <mergeCell ref="O59:P59"/>
    <mergeCell ref="Q59:R59"/>
    <mergeCell ref="S59:T59"/>
    <mergeCell ref="S60:T60"/>
    <mergeCell ref="V58:Y58"/>
    <mergeCell ref="AB58:AC58"/>
    <mergeCell ref="AD58:AG58"/>
    <mergeCell ref="AJ58:AK58"/>
    <mergeCell ref="AL58:AM58"/>
    <mergeCell ref="AN58:AO58"/>
    <mergeCell ref="C58:E58"/>
    <mergeCell ref="F58:I58"/>
    <mergeCell ref="J58:M58"/>
    <mergeCell ref="O58:P58"/>
    <mergeCell ref="Q58:R58"/>
    <mergeCell ref="S58:T58"/>
    <mergeCell ref="W57:Y57"/>
    <mergeCell ref="AB57:AC57"/>
    <mergeCell ref="AF57:AG57"/>
    <mergeCell ref="AJ57:AK57"/>
    <mergeCell ref="AN57:AO57"/>
    <mergeCell ref="AQ57:AR57"/>
    <mergeCell ref="C57:E57"/>
    <mergeCell ref="F57:I57"/>
    <mergeCell ref="J57:M57"/>
    <mergeCell ref="O57:P57"/>
    <mergeCell ref="Q57:R57"/>
    <mergeCell ref="S57:T57"/>
    <mergeCell ref="W56:Y56"/>
    <mergeCell ref="AB56:AC56"/>
    <mergeCell ref="AF56:AG56"/>
    <mergeCell ref="AJ56:AK56"/>
    <mergeCell ref="AN56:AO56"/>
    <mergeCell ref="AQ56:AR56"/>
    <mergeCell ref="C56:E56"/>
    <mergeCell ref="F56:I56"/>
    <mergeCell ref="J56:M56"/>
    <mergeCell ref="O56:P56"/>
    <mergeCell ref="Q56:R56"/>
    <mergeCell ref="S56:T56"/>
    <mergeCell ref="W55:Y55"/>
    <mergeCell ref="AB55:AC55"/>
    <mergeCell ref="AF55:AG55"/>
    <mergeCell ref="AJ55:AK55"/>
    <mergeCell ref="AN55:AO55"/>
    <mergeCell ref="AQ55:AR55"/>
    <mergeCell ref="C55:E55"/>
    <mergeCell ref="F55:I55"/>
    <mergeCell ref="J55:M55"/>
    <mergeCell ref="O55:P55"/>
    <mergeCell ref="Q55:R55"/>
    <mergeCell ref="S55:T55"/>
    <mergeCell ref="W54:Y54"/>
    <mergeCell ref="AB54:AC54"/>
    <mergeCell ref="AF54:AG54"/>
    <mergeCell ref="AJ54:AK54"/>
    <mergeCell ref="AN54:AO54"/>
    <mergeCell ref="AQ54:AR54"/>
    <mergeCell ref="C54:E54"/>
    <mergeCell ref="F54:I54"/>
    <mergeCell ref="J54:M54"/>
    <mergeCell ref="O54:P54"/>
    <mergeCell ref="Q54:R54"/>
    <mergeCell ref="S54:T54"/>
    <mergeCell ref="W53:Y53"/>
    <mergeCell ref="AB53:AC53"/>
    <mergeCell ref="AF53:AG53"/>
    <mergeCell ref="AJ53:AK53"/>
    <mergeCell ref="AN53:AO53"/>
    <mergeCell ref="AQ53:AR53"/>
    <mergeCell ref="C53:E53"/>
    <mergeCell ref="F53:I53"/>
    <mergeCell ref="J53:M53"/>
    <mergeCell ref="O53:P53"/>
    <mergeCell ref="Q53:R53"/>
    <mergeCell ref="S53:T53"/>
    <mergeCell ref="W52:Y52"/>
    <mergeCell ref="AB52:AC52"/>
    <mergeCell ref="AF52:AG52"/>
    <mergeCell ref="AJ52:AK52"/>
    <mergeCell ref="AN52:AO52"/>
    <mergeCell ref="AQ52:AR52"/>
    <mergeCell ref="C52:E52"/>
    <mergeCell ref="F52:I52"/>
    <mergeCell ref="J52:M52"/>
    <mergeCell ref="O52:P52"/>
    <mergeCell ref="Q52:R52"/>
    <mergeCell ref="S52:T52"/>
    <mergeCell ref="W51:Y51"/>
    <mergeCell ref="AB51:AC51"/>
    <mergeCell ref="AE51:AG51"/>
    <mergeCell ref="AJ51:AK51"/>
    <mergeCell ref="AN51:AO51"/>
    <mergeCell ref="AQ51:AR51"/>
    <mergeCell ref="C51:E51"/>
    <mergeCell ref="F51:I51"/>
    <mergeCell ref="J51:M51"/>
    <mergeCell ref="O51:P51"/>
    <mergeCell ref="Q51:R51"/>
    <mergeCell ref="S51:T51"/>
    <mergeCell ref="W50:Y50"/>
    <mergeCell ref="AB50:AC50"/>
    <mergeCell ref="AE50:AG50"/>
    <mergeCell ref="AJ50:AK50"/>
    <mergeCell ref="AN50:AO50"/>
    <mergeCell ref="AQ50:AR50"/>
    <mergeCell ref="C50:E50"/>
    <mergeCell ref="F50:I50"/>
    <mergeCell ref="J50:M50"/>
    <mergeCell ref="O50:P50"/>
    <mergeCell ref="Q50:R50"/>
    <mergeCell ref="S50:T50"/>
    <mergeCell ref="W49:Y49"/>
    <mergeCell ref="AB49:AC49"/>
    <mergeCell ref="AE49:AG49"/>
    <mergeCell ref="AJ49:AK49"/>
    <mergeCell ref="AN49:AO49"/>
    <mergeCell ref="AQ49:AR49"/>
    <mergeCell ref="C49:E49"/>
    <mergeCell ref="F49:I49"/>
    <mergeCell ref="J49:M49"/>
    <mergeCell ref="O49:P49"/>
    <mergeCell ref="Q49:R49"/>
    <mergeCell ref="S49:T49"/>
    <mergeCell ref="W48:Y48"/>
    <mergeCell ref="AB48:AC48"/>
    <mergeCell ref="AE48:AG48"/>
    <mergeCell ref="AJ48:AK48"/>
    <mergeCell ref="AN48:AO48"/>
    <mergeCell ref="AQ48:AR48"/>
    <mergeCell ref="C48:E48"/>
    <mergeCell ref="F48:I48"/>
    <mergeCell ref="J48:M48"/>
    <mergeCell ref="O48:P48"/>
    <mergeCell ref="Q48:R48"/>
    <mergeCell ref="S48:T48"/>
    <mergeCell ref="AE47:AG47"/>
    <mergeCell ref="AJ47:AK47"/>
    <mergeCell ref="AN47:AO47"/>
    <mergeCell ref="AQ47:AR47"/>
    <mergeCell ref="C47:E47"/>
    <mergeCell ref="F47:I47"/>
    <mergeCell ref="J47:M47"/>
    <mergeCell ref="O47:P47"/>
    <mergeCell ref="Q47:R47"/>
    <mergeCell ref="S47:T47"/>
    <mergeCell ref="AB46:AC46"/>
    <mergeCell ref="AD46:AD57"/>
    <mergeCell ref="AE46:AG46"/>
    <mergeCell ref="AJ46:AK46"/>
    <mergeCell ref="AN46:AO46"/>
    <mergeCell ref="AQ46:AR46"/>
    <mergeCell ref="AN45:AO45"/>
    <mergeCell ref="AP45:AQ45"/>
    <mergeCell ref="C46:E46"/>
    <mergeCell ref="F46:I46"/>
    <mergeCell ref="J46:M46"/>
    <mergeCell ref="O46:P46"/>
    <mergeCell ref="Q46:R46"/>
    <mergeCell ref="S46:T46"/>
    <mergeCell ref="V46:V57"/>
    <mergeCell ref="W46:Y46"/>
    <mergeCell ref="Z45:AA45"/>
    <mergeCell ref="AB45:AC45"/>
    <mergeCell ref="AD45:AG45"/>
    <mergeCell ref="AH45:AI45"/>
    <mergeCell ref="AJ45:AK45"/>
    <mergeCell ref="AL45:AM45"/>
    <mergeCell ref="W47:Y47"/>
    <mergeCell ref="AB47:AC47"/>
    <mergeCell ref="V44:AC44"/>
    <mergeCell ref="AD44:AK44"/>
    <mergeCell ref="AL44:AO44"/>
    <mergeCell ref="C45:E45"/>
    <mergeCell ref="F45:I45"/>
    <mergeCell ref="J45:M45"/>
    <mergeCell ref="O45:P45"/>
    <mergeCell ref="Q45:R45"/>
    <mergeCell ref="S45:T45"/>
    <mergeCell ref="V45:Y45"/>
    <mergeCell ref="C44:E44"/>
    <mergeCell ref="F44:I44"/>
    <mergeCell ref="J44:M44"/>
    <mergeCell ref="O44:P44"/>
    <mergeCell ref="Q44:R44"/>
    <mergeCell ref="S44:T44"/>
    <mergeCell ref="C42:E42"/>
    <mergeCell ref="F42:I42"/>
    <mergeCell ref="J42:M42"/>
    <mergeCell ref="O42:P42"/>
    <mergeCell ref="Q42:R42"/>
    <mergeCell ref="S42:T42"/>
    <mergeCell ref="V40:Y40"/>
    <mergeCell ref="AB40:AC40"/>
    <mergeCell ref="W42:Y42"/>
    <mergeCell ref="Z42:AB43"/>
    <mergeCell ref="C43:E43"/>
    <mergeCell ref="F43:I43"/>
    <mergeCell ref="J43:M43"/>
    <mergeCell ref="O43:P43"/>
    <mergeCell ref="Q43:R43"/>
    <mergeCell ref="S43:T43"/>
    <mergeCell ref="V43:W43"/>
    <mergeCell ref="X43:Y43"/>
    <mergeCell ref="AD40:AG40"/>
    <mergeCell ref="AJ40:AK40"/>
    <mergeCell ref="AN40:AO40"/>
    <mergeCell ref="C41:E41"/>
    <mergeCell ref="F41:I41"/>
    <mergeCell ref="J41:M41"/>
    <mergeCell ref="O41:P41"/>
    <mergeCell ref="Q41:R41"/>
    <mergeCell ref="C40:E40"/>
    <mergeCell ref="F40:I40"/>
    <mergeCell ref="J40:M40"/>
    <mergeCell ref="O40:P40"/>
    <mergeCell ref="Q40:R40"/>
    <mergeCell ref="S40:T40"/>
    <mergeCell ref="S41:T41"/>
    <mergeCell ref="V39:Y39"/>
    <mergeCell ref="AB39:AC39"/>
    <mergeCell ref="AD39:AG39"/>
    <mergeCell ref="AJ39:AK39"/>
    <mergeCell ref="AL39:AM39"/>
    <mergeCell ref="AN39:AO39"/>
    <mergeCell ref="C39:E39"/>
    <mergeCell ref="F39:I39"/>
    <mergeCell ref="J39:M39"/>
    <mergeCell ref="O39:P39"/>
    <mergeCell ref="Q39:R39"/>
    <mergeCell ref="S39:T39"/>
    <mergeCell ref="W37:Y37"/>
    <mergeCell ref="AB37:AC37"/>
    <mergeCell ref="AF37:AG37"/>
    <mergeCell ref="AJ37:AK37"/>
    <mergeCell ref="AN37:AO37"/>
    <mergeCell ref="W38:Y38"/>
    <mergeCell ref="AB38:AC38"/>
    <mergeCell ref="AF38:AG38"/>
    <mergeCell ref="AJ38:AK38"/>
    <mergeCell ref="AN38:AO38"/>
    <mergeCell ref="D36:F36"/>
    <mergeCell ref="W36:Y36"/>
    <mergeCell ref="AB36:AC36"/>
    <mergeCell ref="D34:F34"/>
    <mergeCell ref="W34:Y34"/>
    <mergeCell ref="AB34:AC34"/>
    <mergeCell ref="AF36:AG36"/>
    <mergeCell ref="AJ36:AK36"/>
    <mergeCell ref="AN36:AO36"/>
    <mergeCell ref="D35:F35"/>
    <mergeCell ref="W35:Y35"/>
    <mergeCell ref="AB35:AC35"/>
    <mergeCell ref="AF35:AG35"/>
    <mergeCell ref="AJ35:AK35"/>
    <mergeCell ref="AN35:AO35"/>
    <mergeCell ref="D33:F33"/>
    <mergeCell ref="W33:Y33"/>
    <mergeCell ref="AB33:AC33"/>
    <mergeCell ref="AF33:AG33"/>
    <mergeCell ref="AJ33:AK33"/>
    <mergeCell ref="AN33:AO33"/>
    <mergeCell ref="C30:F31"/>
    <mergeCell ref="G30:H31"/>
    <mergeCell ref="I30:J31"/>
    <mergeCell ref="W30:Y30"/>
    <mergeCell ref="AB30:AC30"/>
    <mergeCell ref="D32:F32"/>
    <mergeCell ref="AJ28:AK28"/>
    <mergeCell ref="AN30:AO30"/>
    <mergeCell ref="W31:Y31"/>
    <mergeCell ref="AB31:AC31"/>
    <mergeCell ref="AE31:AG31"/>
    <mergeCell ref="AJ31:AK31"/>
    <mergeCell ref="AN31:AO31"/>
    <mergeCell ref="AN28:AO28"/>
    <mergeCell ref="AF34:AG34"/>
    <mergeCell ref="AJ34:AK34"/>
    <mergeCell ref="AN34:AO34"/>
    <mergeCell ref="L27:N27"/>
    <mergeCell ref="V27:V38"/>
    <mergeCell ref="W27:Y27"/>
    <mergeCell ref="AB27:AC27"/>
    <mergeCell ref="AD27:AD38"/>
    <mergeCell ref="AE27:AG27"/>
    <mergeCell ref="AJ27:AK27"/>
    <mergeCell ref="AN27:AO27"/>
    <mergeCell ref="W29:Y29"/>
    <mergeCell ref="AB29:AC29"/>
    <mergeCell ref="AE29:AG29"/>
    <mergeCell ref="AJ29:AK29"/>
    <mergeCell ref="AN29:AO29"/>
    <mergeCell ref="AJ32:AK32"/>
    <mergeCell ref="AN32:AO32"/>
    <mergeCell ref="AJ30:AK30"/>
    <mergeCell ref="W32:Y32"/>
    <mergeCell ref="AB32:AC32"/>
    <mergeCell ref="AE32:AG32"/>
    <mergeCell ref="AE30:AG30"/>
    <mergeCell ref="L28:N28"/>
    <mergeCell ref="W28:Y28"/>
    <mergeCell ref="AB28:AC28"/>
    <mergeCell ref="AE28:AG28"/>
    <mergeCell ref="AD25:AK25"/>
    <mergeCell ref="AL25:AO25"/>
    <mergeCell ref="D26:F26"/>
    <mergeCell ref="L26:N26"/>
    <mergeCell ref="V26:Y26"/>
    <mergeCell ref="Z26:AA26"/>
    <mergeCell ref="AB26:AC26"/>
    <mergeCell ref="AD26:AG26"/>
    <mergeCell ref="AH26:AI26"/>
    <mergeCell ref="AJ26:AK26"/>
    <mergeCell ref="AL26:AM26"/>
    <mergeCell ref="AN26:AO26"/>
    <mergeCell ref="C24:C26"/>
    <mergeCell ref="D24:F24"/>
    <mergeCell ref="L24:N24"/>
    <mergeCell ref="V24:W24"/>
    <mergeCell ref="X24:Y24"/>
    <mergeCell ref="D25:F25"/>
    <mergeCell ref="L25:N25"/>
    <mergeCell ref="V25:AC25"/>
    <mergeCell ref="D22:F22"/>
    <mergeCell ref="L22:N22"/>
    <mergeCell ref="D23:F23"/>
    <mergeCell ref="L23:N23"/>
    <mergeCell ref="W23:Y23"/>
    <mergeCell ref="Z23:AB24"/>
    <mergeCell ref="C21:C23"/>
    <mergeCell ref="D21:F21"/>
    <mergeCell ref="L21:N21"/>
    <mergeCell ref="V21:Y21"/>
    <mergeCell ref="AB21:AC21"/>
    <mergeCell ref="AD21:AG21"/>
    <mergeCell ref="AJ21:AK21"/>
    <mergeCell ref="AN21:AO21"/>
    <mergeCell ref="D20:F20"/>
    <mergeCell ref="L20:N20"/>
    <mergeCell ref="V20:Y20"/>
    <mergeCell ref="AB20:AC20"/>
    <mergeCell ref="AD20:AG20"/>
    <mergeCell ref="AJ20:AK20"/>
    <mergeCell ref="L19:N19"/>
    <mergeCell ref="W19:Y19"/>
    <mergeCell ref="AB19:AC19"/>
    <mergeCell ref="AF19:AG19"/>
    <mergeCell ref="AJ19:AK19"/>
    <mergeCell ref="AN19:AO19"/>
    <mergeCell ref="AN17:AO17"/>
    <mergeCell ref="C18:C20"/>
    <mergeCell ref="D18:F18"/>
    <mergeCell ref="L18:N18"/>
    <mergeCell ref="W18:Y18"/>
    <mergeCell ref="AB18:AC18"/>
    <mergeCell ref="AF18:AG18"/>
    <mergeCell ref="AJ18:AK18"/>
    <mergeCell ref="AN18:AO18"/>
    <mergeCell ref="D19:F19"/>
    <mergeCell ref="AL20:AM20"/>
    <mergeCell ref="AN20:AO20"/>
    <mergeCell ref="W15:Y15"/>
    <mergeCell ref="AB15:AC15"/>
    <mergeCell ref="AF15:AG15"/>
    <mergeCell ref="AJ15:AK15"/>
    <mergeCell ref="AN15:AO15"/>
    <mergeCell ref="AF16:AG16"/>
    <mergeCell ref="AJ16:AK16"/>
    <mergeCell ref="AN16:AO16"/>
    <mergeCell ref="G17:H17"/>
    <mergeCell ref="I17:J17"/>
    <mergeCell ref="L17:N17"/>
    <mergeCell ref="W17:Y17"/>
    <mergeCell ref="AB17:AC17"/>
    <mergeCell ref="AF17:AG17"/>
    <mergeCell ref="AJ17:AK17"/>
    <mergeCell ref="L16:N16"/>
    <mergeCell ref="O16:P16"/>
    <mergeCell ref="Q16:R16"/>
    <mergeCell ref="S16:T16"/>
    <mergeCell ref="W16:Y16"/>
    <mergeCell ref="AB16:AC16"/>
    <mergeCell ref="AB13:AC13"/>
    <mergeCell ref="AE13:AG13"/>
    <mergeCell ref="AJ13:AK13"/>
    <mergeCell ref="AN13:AO13"/>
    <mergeCell ref="C14:E14"/>
    <mergeCell ref="F14:G14"/>
    <mergeCell ref="L14:M14"/>
    <mergeCell ref="N14:O14"/>
    <mergeCell ref="W14:Y14"/>
    <mergeCell ref="AB14:AC14"/>
    <mergeCell ref="AF14:AG14"/>
    <mergeCell ref="AJ14:AK14"/>
    <mergeCell ref="AN14:AO14"/>
    <mergeCell ref="C11:D11"/>
    <mergeCell ref="H11:L11"/>
    <mergeCell ref="N11:R11"/>
    <mergeCell ref="W11:Y11"/>
    <mergeCell ref="AB11:AC11"/>
    <mergeCell ref="D9:E9"/>
    <mergeCell ref="H9:I9"/>
    <mergeCell ref="W9:Y9"/>
    <mergeCell ref="AB9:AC9"/>
    <mergeCell ref="W10:Y10"/>
    <mergeCell ref="AB10:AC10"/>
    <mergeCell ref="AE9:AG9"/>
    <mergeCell ref="AJ9:AK9"/>
    <mergeCell ref="AL7:AM7"/>
    <mergeCell ref="AN7:AO7"/>
    <mergeCell ref="V8:V19"/>
    <mergeCell ref="W8:Y8"/>
    <mergeCell ref="AB8:AC8"/>
    <mergeCell ref="AD8:AD19"/>
    <mergeCell ref="AE8:AG8"/>
    <mergeCell ref="AJ8:AK8"/>
    <mergeCell ref="AN8:AO8"/>
    <mergeCell ref="AN9:AO9"/>
    <mergeCell ref="AE11:AG11"/>
    <mergeCell ref="AJ11:AK11"/>
    <mergeCell ref="AN11:AO11"/>
    <mergeCell ref="W12:Y12"/>
    <mergeCell ref="AB12:AC12"/>
    <mergeCell ref="AE12:AG12"/>
    <mergeCell ref="AJ12:AK12"/>
    <mergeCell ref="AN12:AO12"/>
    <mergeCell ref="AE10:AG10"/>
    <mergeCell ref="AJ10:AK10"/>
    <mergeCell ref="AN10:AO10"/>
    <mergeCell ref="W13:Y13"/>
    <mergeCell ref="V6:AC6"/>
    <mergeCell ref="AD6:AK6"/>
    <mergeCell ref="AL6:AO6"/>
    <mergeCell ref="D7:L7"/>
    <mergeCell ref="V7:Y7"/>
    <mergeCell ref="Z7:AA7"/>
    <mergeCell ref="AB7:AC7"/>
    <mergeCell ref="AD7:AG7"/>
    <mergeCell ref="AH7:AI7"/>
    <mergeCell ref="AJ7:AK7"/>
    <mergeCell ref="B1:G1"/>
    <mergeCell ref="C4:C5"/>
    <mergeCell ref="D4:E4"/>
    <mergeCell ref="F4:L4"/>
    <mergeCell ref="W4:Y4"/>
    <mergeCell ref="Z4:AB5"/>
    <mergeCell ref="D5:E5"/>
    <mergeCell ref="F5:L5"/>
    <mergeCell ref="V5:W5"/>
    <mergeCell ref="X5:Y5"/>
  </mergeCells>
  <phoneticPr fontId="1"/>
  <conditionalFormatting sqref="G11 M11">
    <cfRule type="expression" dxfId="53" priority="46">
      <formula>$E$11="無"</formula>
    </cfRule>
  </conditionalFormatting>
  <conditionalFormatting sqref="AL21 AN21:AO21 AL8:AO20">
    <cfRule type="expression" dxfId="52" priority="45">
      <formula>$AC$5="■"</formula>
    </cfRule>
  </conditionalFormatting>
  <conditionalFormatting sqref="AM21">
    <cfRule type="expression" dxfId="51" priority="44">
      <formula>$AC$5="■"</formula>
    </cfRule>
  </conditionalFormatting>
  <conditionalFormatting sqref="AL34:AO40 AM27:AM33">
    <cfRule type="expression" dxfId="50" priority="43">
      <formula>$AC$24="■"</formula>
    </cfRule>
  </conditionalFormatting>
  <conditionalFormatting sqref="AL46:AO59">
    <cfRule type="expression" dxfId="49" priority="42">
      <formula>$AC$43="■"</formula>
    </cfRule>
  </conditionalFormatting>
  <conditionalFormatting sqref="AL65:AO78">
    <cfRule type="expression" dxfId="48" priority="41">
      <formula>$AC$62="■"</formula>
    </cfRule>
  </conditionalFormatting>
  <conditionalFormatting sqref="AL84:AO97">
    <cfRule type="expression" dxfId="47" priority="40">
      <formula>$AC$81="■"</formula>
    </cfRule>
  </conditionalFormatting>
  <conditionalFormatting sqref="F49:T74">
    <cfRule type="expression" dxfId="46" priority="39">
      <formula>AND($C49&lt;&gt;"",F49="")</formula>
    </cfRule>
  </conditionalFormatting>
  <conditionalFormatting sqref="AC4:AC5">
    <cfRule type="expression" dxfId="45" priority="37">
      <formula>AND($AC$4="■",$AC$5="■")</formula>
    </cfRule>
    <cfRule type="expression" dxfId="44" priority="38">
      <formula>AND($AC$4="□",$AC$5="□")</formula>
    </cfRule>
  </conditionalFormatting>
  <conditionalFormatting sqref="AC23:AC24">
    <cfRule type="expression" dxfId="43" priority="35">
      <formula>AND($AC$23="■",$AC$24="■")</formula>
    </cfRule>
    <cfRule type="expression" dxfId="42" priority="36">
      <formula>AND($AC$23="□",$AC$24="□")</formula>
    </cfRule>
  </conditionalFormatting>
  <conditionalFormatting sqref="AC42:AC43">
    <cfRule type="expression" dxfId="41" priority="33">
      <formula>AND($AC$42="■",$AC$43="■")</formula>
    </cfRule>
    <cfRule type="expression" dxfId="40" priority="34">
      <formula>AND($AC$42="□",$AC$43="□")</formula>
    </cfRule>
  </conditionalFormatting>
  <conditionalFormatting sqref="AC61:AC62">
    <cfRule type="expression" dxfId="39" priority="31">
      <formula>AND($AC$61="■",$AC$62="■")</formula>
    </cfRule>
    <cfRule type="expression" dxfId="38" priority="32">
      <formula>AND($AC$61="□",$AC$62="□")</formula>
    </cfRule>
  </conditionalFormatting>
  <conditionalFormatting sqref="AC80:AC81">
    <cfRule type="expression" dxfId="37" priority="29">
      <formula>AND($AC$80="■",$AC$81="■")</formula>
    </cfRule>
    <cfRule type="expression" dxfId="36" priority="30">
      <formula>AND($AC$80="□",$AC$81="□")</formula>
    </cfRule>
  </conditionalFormatting>
  <conditionalFormatting sqref="Z58 AH58 Z77 AH77 Z96 AH96">
    <cfRule type="expression" dxfId="35" priority="28">
      <formula>Z58=""</formula>
    </cfRule>
  </conditionalFormatting>
  <conditionalFormatting sqref="G34:G36 I34:I36">
    <cfRule type="expression" dxfId="34" priority="25">
      <formula>AND($D34&lt;&gt;"",G34="")</formula>
    </cfRule>
  </conditionalFormatting>
  <conditionalFormatting sqref="AB10:AC19">
    <cfRule type="expression" dxfId="33" priority="24">
      <formula>AND(W10&lt;&gt;"",AB10="")</formula>
    </cfRule>
  </conditionalFormatting>
  <conditionalFormatting sqref="AB28:AC38">
    <cfRule type="expression" dxfId="32" priority="23">
      <formula>AND(W28&lt;&gt;"",AB28="")</formula>
    </cfRule>
  </conditionalFormatting>
  <conditionalFormatting sqref="AB46:AC57">
    <cfRule type="expression" dxfId="31" priority="22">
      <formula>AND(W46&lt;&gt;"",AB46="")</formula>
    </cfRule>
  </conditionalFormatting>
  <conditionalFormatting sqref="AB65:AC76">
    <cfRule type="expression" dxfId="30" priority="21">
      <formula>AND(W65&lt;&gt;"",AB65="")</formula>
    </cfRule>
  </conditionalFormatting>
  <conditionalFormatting sqref="AB84:AC95">
    <cfRule type="expression" dxfId="29" priority="20">
      <formula>AND(W84&lt;&gt;"",AB84="")</formula>
    </cfRule>
  </conditionalFormatting>
  <conditionalFormatting sqref="Z10:Z19">
    <cfRule type="expression" dxfId="28" priority="19">
      <formula>AND(W10&lt;&gt;"",Z10="")</formula>
    </cfRule>
  </conditionalFormatting>
  <conditionalFormatting sqref="Z28:Z38">
    <cfRule type="expression" dxfId="27" priority="18">
      <formula>AND(W28&lt;&gt;"",Z28="")</formula>
    </cfRule>
  </conditionalFormatting>
  <conditionalFormatting sqref="Z46:Z57">
    <cfRule type="expression" dxfId="26" priority="17">
      <formula>AND(W46&lt;&gt;"",Z46="")</formula>
    </cfRule>
  </conditionalFormatting>
  <conditionalFormatting sqref="Z65:Z76">
    <cfRule type="expression" dxfId="25" priority="16">
      <formula>AND(W65&lt;&gt;"",Z65="")</formula>
    </cfRule>
  </conditionalFormatting>
  <conditionalFormatting sqref="V23:AO26 V34:AO38 V27 AD27:AG27 V40:AO40 V39:Y39 AA39:AG39 V42:AO59 V61:AO78 V80:AO97 V28:AG32 AI27:AI33 V33:AE33 AM27:AM33 AI39:AO39">
    <cfRule type="expression" dxfId="24" priority="15">
      <formula>$D$33=""</formula>
    </cfRule>
  </conditionalFormatting>
  <conditionalFormatting sqref="V42:AO59 V61:AO78 V80:AO97">
    <cfRule type="expression" dxfId="23" priority="14">
      <formula>$D$34=""</formula>
    </cfRule>
  </conditionalFormatting>
  <conditionalFormatting sqref="V61:AO78 V80:AO97">
    <cfRule type="expression" dxfId="22" priority="13">
      <formula>$D$35=""</formula>
    </cfRule>
  </conditionalFormatting>
  <conditionalFormatting sqref="V80:AO97">
    <cfRule type="expression" dxfId="21" priority="12">
      <formula>$D$36=""</formula>
    </cfRule>
  </conditionalFormatting>
  <conditionalFormatting sqref="V23:AO26 V6:AO6 V4:Y5 AC4:AO5 V16:AO19 V7:AG7 V8:V9 AD8:AG9 V21:AO21 V20:Y20 AA20:AG20 V10:AG13 AI8:AI15 V14:AE15 AL7:AO15 V34:AO38 V27 AD27:AG27 V40:AO40 V39:Y39 AI20:AO20 AA39:AG39 V42:AO59 V61:AO78 V80:AO97 V28:AG32 AI27:AI33 V33:AE33 AM27:AM33 AI39:AO39">
    <cfRule type="expression" dxfId="20" priority="11">
      <formula>$D$32=""</formula>
    </cfRule>
  </conditionalFormatting>
  <conditionalFormatting sqref="H11:L11">
    <cfRule type="expression" dxfId="19" priority="10">
      <formula>$E$11="無"</formula>
    </cfRule>
  </conditionalFormatting>
  <conditionalFormatting sqref="N11:R11">
    <cfRule type="expression" dxfId="18" priority="9">
      <formula>$E$11="無"</formula>
    </cfRule>
  </conditionalFormatting>
  <conditionalFormatting sqref="Z8:Z9">
    <cfRule type="expression" dxfId="17" priority="8">
      <formula>AND(W8&lt;&gt;"",Z8="")</formula>
    </cfRule>
  </conditionalFormatting>
  <conditionalFormatting sqref="Z20">
    <cfRule type="expression" dxfId="16" priority="7">
      <formula>Z20=""</formula>
    </cfRule>
  </conditionalFormatting>
  <conditionalFormatting sqref="AH20">
    <cfRule type="expression" dxfId="15" priority="6">
      <formula>AH20=""</formula>
    </cfRule>
  </conditionalFormatting>
  <conditionalFormatting sqref="AB27:AC27">
    <cfRule type="expression" dxfId="14" priority="5">
      <formula>AND(W27&lt;&gt;"",AB27="")</formula>
    </cfRule>
  </conditionalFormatting>
  <conditionalFormatting sqref="Z27">
    <cfRule type="expression" dxfId="13" priority="4">
      <formula>AND(W27&lt;&gt;"",Z27="")</formula>
    </cfRule>
  </conditionalFormatting>
  <conditionalFormatting sqref="Z39">
    <cfRule type="expression" dxfId="12" priority="3">
      <formula>Z39=""</formula>
    </cfRule>
  </conditionalFormatting>
  <conditionalFormatting sqref="AL27:AL33">
    <cfRule type="expression" dxfId="11" priority="2">
      <formula>$AC$24="■"</formula>
    </cfRule>
  </conditionalFormatting>
  <conditionalFormatting sqref="AH39">
    <cfRule type="expression" dxfId="10" priority="1">
      <formula>AH39=""</formula>
    </cfRule>
  </conditionalFormatting>
  <dataValidations disablePrompts="1" count="2">
    <dataValidation type="list" allowBlank="1" showInputMessage="1" showErrorMessage="1" sqref="E11">
      <formula1>"無,有"</formula1>
    </dataValidation>
    <dataValidation type="list" allowBlank="1" showInputMessage="1" showErrorMessage="1" sqref="AC4:AC5 AC23:AC24 AC42:AC43 AC61:AC62 AC80:AC81">
      <formula1>"□,■"</formula1>
    </dataValidation>
  </dataValidations>
  <pageMargins left="0.70866141732283472" right="0.70866141732283472" top="0.74803149606299213" bottom="0.74803149606299213" header="0.31496062992125984" footer="0.31496062992125984"/>
  <pageSetup paperSize="8" scale="36" orientation="landscape"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0"/>
  <sheetViews>
    <sheetView zoomScaleNormal="100" workbookViewId="0"/>
  </sheetViews>
  <sheetFormatPr defaultColWidth="9" defaultRowHeight="14.25"/>
  <cols>
    <col min="1" max="1" width="2.625" style="2" customWidth="1"/>
    <col min="2" max="2" width="30.125" style="2" customWidth="1"/>
    <col min="3" max="3" width="2.625" style="2" customWidth="1"/>
    <col min="4" max="4" width="17.125" style="2" customWidth="1"/>
    <col min="5" max="6" width="2.625" style="2" customWidth="1"/>
    <col min="7" max="7" width="17.125" style="2" customWidth="1"/>
    <col min="8" max="9" width="2.625" style="2" customWidth="1"/>
    <col min="10" max="10" width="17.125" style="2" customWidth="1"/>
    <col min="11" max="11" width="2.625" style="2" customWidth="1"/>
    <col min="12" max="12" width="8.625" style="2" customWidth="1"/>
    <col min="13" max="13" width="2.625" style="2" customWidth="1"/>
    <col min="14" max="14" width="17.125" style="2" customWidth="1"/>
    <col min="15" max="15" width="2.625" style="2" customWidth="1"/>
    <col min="16" max="16384" width="9" style="2"/>
  </cols>
  <sheetData>
    <row r="1" spans="1:15" ht="21" customHeight="1">
      <c r="O1" s="3" t="s">
        <v>13</v>
      </c>
    </row>
    <row r="2" spans="1:15" ht="24">
      <c r="A2" s="670" t="s">
        <v>2</v>
      </c>
      <c r="B2" s="670"/>
      <c r="C2" s="670"/>
      <c r="D2" s="670"/>
      <c r="E2" s="670"/>
      <c r="F2" s="670"/>
      <c r="G2" s="670"/>
      <c r="H2" s="670"/>
      <c r="I2" s="670"/>
      <c r="J2" s="670"/>
      <c r="K2" s="670"/>
      <c r="L2" s="670"/>
      <c r="M2" s="670"/>
      <c r="N2" s="670"/>
    </row>
    <row r="3" spans="1:15" ht="21" customHeight="1" thickBot="1">
      <c r="O3" s="5" t="s">
        <v>12</v>
      </c>
    </row>
    <row r="4" spans="1:15" s="4" customFormat="1" ht="36" customHeight="1">
      <c r="A4" s="673" t="s">
        <v>3</v>
      </c>
      <c r="B4" s="674"/>
      <c r="C4" s="671" t="s">
        <v>11</v>
      </c>
      <c r="D4" s="671"/>
      <c r="E4" s="671"/>
      <c r="F4" s="671" t="s">
        <v>10</v>
      </c>
      <c r="G4" s="671"/>
      <c r="H4" s="671"/>
      <c r="I4" s="671" t="s">
        <v>9</v>
      </c>
      <c r="J4" s="671"/>
      <c r="K4" s="671"/>
      <c r="L4" s="7" t="s">
        <v>7</v>
      </c>
      <c r="M4" s="671" t="s">
        <v>8</v>
      </c>
      <c r="N4" s="671"/>
      <c r="O4" s="672"/>
    </row>
    <row r="5" spans="1:15" ht="36" customHeight="1">
      <c r="A5" s="8" t="s">
        <v>165</v>
      </c>
      <c r="B5" s="282"/>
      <c r="C5" s="669"/>
      <c r="D5" s="669"/>
      <c r="E5" s="669"/>
      <c r="F5" s="669"/>
      <c r="G5" s="669"/>
      <c r="H5" s="669"/>
      <c r="I5" s="669"/>
      <c r="J5" s="669"/>
      <c r="K5" s="669"/>
      <c r="L5" s="11"/>
      <c r="M5" s="665"/>
      <c r="N5" s="666"/>
      <c r="O5" s="667"/>
    </row>
    <row r="6" spans="1:15" ht="21" customHeight="1">
      <c r="A6" s="333"/>
      <c r="B6" s="675" t="s">
        <v>210</v>
      </c>
      <c r="C6" s="334" t="s">
        <v>242</v>
      </c>
      <c r="D6" s="335"/>
      <c r="E6" s="336" t="s">
        <v>243</v>
      </c>
      <c r="F6" s="334" t="s">
        <v>242</v>
      </c>
      <c r="G6" s="335"/>
      <c r="H6" s="336" t="s">
        <v>243</v>
      </c>
      <c r="I6" s="334" t="s">
        <v>242</v>
      </c>
      <c r="J6" s="335"/>
      <c r="K6" s="336" t="s">
        <v>243</v>
      </c>
      <c r="L6" s="678" t="s">
        <v>214</v>
      </c>
      <c r="M6" s="334" t="s">
        <v>242</v>
      </c>
      <c r="N6" s="335"/>
      <c r="O6" s="337" t="s">
        <v>243</v>
      </c>
    </row>
    <row r="7" spans="1:15" ht="21" customHeight="1">
      <c r="A7" s="9"/>
      <c r="B7" s="676"/>
      <c r="C7" s="14"/>
      <c r="D7" s="13">
        <f>'交付申請（別紙２）'!M18</f>
        <v>0</v>
      </c>
      <c r="E7" s="303"/>
      <c r="F7" s="304"/>
      <c r="G7" s="13">
        <f>D7-J7</f>
        <v>0</v>
      </c>
      <c r="H7" s="303"/>
      <c r="I7" s="304"/>
      <c r="J7" s="13">
        <f>'交付申請（別紙２）'!S18</f>
        <v>0</v>
      </c>
      <c r="K7" s="40"/>
      <c r="L7" s="679"/>
      <c r="M7" s="14"/>
      <c r="N7" s="13">
        <f>'交付申請（別紙２）'!Z18</f>
        <v>0</v>
      </c>
      <c r="O7" s="41"/>
    </row>
    <row r="8" spans="1:15" ht="21" customHeight="1">
      <c r="A8" s="9"/>
      <c r="B8" s="675" t="s">
        <v>211</v>
      </c>
      <c r="C8" s="334" t="s">
        <v>242</v>
      </c>
      <c r="D8" s="335"/>
      <c r="E8" s="336" t="s">
        <v>243</v>
      </c>
      <c r="F8" s="334" t="s">
        <v>242</v>
      </c>
      <c r="G8" s="335"/>
      <c r="H8" s="336" t="s">
        <v>243</v>
      </c>
      <c r="I8" s="334" t="s">
        <v>242</v>
      </c>
      <c r="J8" s="335"/>
      <c r="K8" s="336" t="s">
        <v>243</v>
      </c>
      <c r="L8" s="678" t="s">
        <v>214</v>
      </c>
      <c r="M8" s="334" t="s">
        <v>242</v>
      </c>
      <c r="N8" s="335"/>
      <c r="O8" s="337" t="s">
        <v>243</v>
      </c>
    </row>
    <row r="9" spans="1:15" ht="21" customHeight="1" thickBot="1">
      <c r="A9" s="9"/>
      <c r="B9" s="677"/>
      <c r="C9" s="15"/>
      <c r="D9" s="12">
        <f>'交付申請（別紙２）'!M46</f>
        <v>0</v>
      </c>
      <c r="E9" s="305"/>
      <c r="F9" s="306"/>
      <c r="G9" s="12">
        <f>D9-J9</f>
        <v>0</v>
      </c>
      <c r="H9" s="305"/>
      <c r="I9" s="306"/>
      <c r="J9" s="12">
        <f>'交付申請（別紙２）'!S46</f>
        <v>0</v>
      </c>
      <c r="K9" s="42"/>
      <c r="L9" s="680"/>
      <c r="M9" s="15"/>
      <c r="N9" s="12">
        <f>'交付申請（別紙２）'!Z46</f>
        <v>0</v>
      </c>
      <c r="O9" s="43"/>
    </row>
    <row r="10" spans="1:15" ht="36" customHeight="1">
      <c r="A10" s="10" t="s">
        <v>6</v>
      </c>
      <c r="B10" s="44"/>
      <c r="C10" s="45"/>
      <c r="D10" s="46">
        <f>SUM(D7,D9)</f>
        <v>0</v>
      </c>
      <c r="E10" s="44"/>
      <c r="F10" s="45"/>
      <c r="G10" s="46">
        <f>SUM(G7,G9)</f>
        <v>0</v>
      </c>
      <c r="H10" s="44"/>
      <c r="I10" s="45"/>
      <c r="J10" s="46">
        <f>SUM(J7,J9)</f>
        <v>0</v>
      </c>
      <c r="K10" s="44"/>
      <c r="L10" s="47"/>
      <c r="M10" s="45"/>
      <c r="N10" s="46">
        <f>SUM(N7,N9)</f>
        <v>0</v>
      </c>
      <c r="O10" s="48"/>
    </row>
    <row r="11" spans="1:15" ht="36" customHeight="1">
      <c r="A11" s="339" t="s">
        <v>244</v>
      </c>
      <c r="B11" s="49"/>
      <c r="C11" s="340" t="s">
        <v>245</v>
      </c>
      <c r="D11" s="50" t="str">
        <f>IF(D6="",IF(D8="","",SUM(D6,D8)),SUM(D6,D8))</f>
        <v/>
      </c>
      <c r="E11" s="341" t="s">
        <v>246</v>
      </c>
      <c r="F11" s="340" t="s">
        <v>245</v>
      </c>
      <c r="G11" s="50" t="str">
        <f>IF(G6="",IF(G8="","",SUM(G6,G8)),SUM(G6,G8))</f>
        <v/>
      </c>
      <c r="H11" s="341" t="s">
        <v>246</v>
      </c>
      <c r="I11" s="340" t="s">
        <v>245</v>
      </c>
      <c r="J11" s="50" t="str">
        <f>IF(J6="",IF(J8="","",SUM(J6,J8)),SUM(J6,J8))</f>
        <v/>
      </c>
      <c r="K11" s="341" t="s">
        <v>246</v>
      </c>
      <c r="L11" s="342"/>
      <c r="M11" s="340" t="s">
        <v>245</v>
      </c>
      <c r="N11" s="50" t="str">
        <f>IF(N6="",IF(N8="","",SUM(N6,N8)),SUM(N6,N8))</f>
        <v/>
      </c>
      <c r="O11" s="343" t="s">
        <v>246</v>
      </c>
    </row>
    <row r="12" spans="1:15" ht="36" customHeight="1" thickBot="1">
      <c r="A12" s="344" t="s">
        <v>247</v>
      </c>
      <c r="B12" s="51"/>
      <c r="C12" s="681"/>
      <c r="D12" s="682"/>
      <c r="E12" s="683"/>
      <c r="F12" s="681"/>
      <c r="G12" s="682"/>
      <c r="H12" s="683"/>
      <c r="I12" s="681"/>
      <c r="J12" s="682"/>
      <c r="K12" s="683"/>
      <c r="L12" s="345"/>
      <c r="M12" s="52"/>
      <c r="N12" s="53" t="str">
        <f>IF(N11="","",N10-N11)</f>
        <v/>
      </c>
      <c r="O12" s="54"/>
    </row>
    <row r="13" spans="1:15" ht="21" customHeight="1">
      <c r="B13" s="16"/>
      <c r="C13" s="16"/>
      <c r="D13" s="16"/>
      <c r="E13" s="16"/>
      <c r="F13" s="16"/>
      <c r="G13" s="16"/>
      <c r="H13" s="16"/>
      <c r="I13" s="16"/>
      <c r="J13" s="16"/>
      <c r="K13" s="16"/>
      <c r="L13" s="16"/>
      <c r="M13" s="16"/>
      <c r="N13" s="16"/>
      <c r="O13" s="38" t="s">
        <v>15</v>
      </c>
    </row>
    <row r="14" spans="1:15" ht="21" customHeight="1">
      <c r="B14" s="36"/>
      <c r="C14" s="36"/>
      <c r="D14" s="36"/>
      <c r="E14" s="36"/>
      <c r="F14" s="36"/>
      <c r="G14" s="55" t="s">
        <v>16</v>
      </c>
      <c r="H14" s="668" t="str">
        <f>IF('交付申請（入力フォーム）'!E11="無","",'交付申請（入力フォーム）'!H11)</f>
        <v/>
      </c>
      <c r="I14" s="668"/>
      <c r="J14" s="668"/>
      <c r="K14" s="668"/>
      <c r="L14" s="668"/>
      <c r="M14" s="668"/>
      <c r="N14" s="668"/>
      <c r="O14" s="668"/>
    </row>
    <row r="15" spans="1:15" ht="21" customHeight="1">
      <c r="B15" s="16"/>
      <c r="C15" s="16"/>
      <c r="D15" s="16"/>
      <c r="E15" s="16"/>
      <c r="F15" s="16"/>
      <c r="G15" s="38" t="s">
        <v>17</v>
      </c>
      <c r="H15" s="664" t="str">
        <f>IF('交付申請（入力フォーム）'!E11="無","",'交付申請（入力フォーム）'!N11)</f>
        <v/>
      </c>
      <c r="I15" s="664"/>
      <c r="J15" s="664"/>
      <c r="K15" s="664"/>
      <c r="L15" s="664"/>
      <c r="M15" s="664"/>
      <c r="N15" s="664"/>
      <c r="O15" s="664"/>
    </row>
    <row r="16" spans="1:15" ht="18" customHeight="1">
      <c r="A16" s="1" t="s">
        <v>18</v>
      </c>
      <c r="B16" s="56"/>
      <c r="C16" s="16"/>
      <c r="D16" s="16"/>
      <c r="E16" s="16"/>
      <c r="F16" s="16"/>
      <c r="G16" s="16"/>
      <c r="H16" s="16"/>
      <c r="I16" s="16"/>
      <c r="J16" s="16"/>
      <c r="K16" s="16"/>
      <c r="L16" s="16"/>
      <c r="M16" s="16"/>
      <c r="N16" s="16"/>
      <c r="O16" s="16"/>
    </row>
    <row r="17" spans="1:15" ht="18" customHeight="1">
      <c r="A17" s="1"/>
      <c r="B17" s="56" t="s">
        <v>19</v>
      </c>
      <c r="C17" s="16"/>
      <c r="D17" s="16"/>
      <c r="E17" s="16"/>
      <c r="F17" s="16"/>
      <c r="G17" s="16"/>
      <c r="H17" s="16"/>
      <c r="I17" s="16"/>
      <c r="J17" s="16"/>
      <c r="K17" s="16"/>
      <c r="L17" s="16"/>
      <c r="M17" s="16"/>
      <c r="N17" s="16"/>
      <c r="O17" s="16"/>
    </row>
    <row r="18" spans="1:15" ht="18" customHeight="1">
      <c r="A18" s="1"/>
      <c r="B18" s="1" t="s">
        <v>20</v>
      </c>
    </row>
    <row r="19" spans="1:15" ht="18" customHeight="1">
      <c r="B19" s="1" t="s">
        <v>21</v>
      </c>
    </row>
    <row r="20" spans="1:15">
      <c r="O20" s="263" t="str">
        <f>CONCATENATE("プロジェクト名","（",'交付申請（入力フォーム）'!D7,"）")</f>
        <v>プロジェクト名（）</v>
      </c>
    </row>
  </sheetData>
  <sheetProtection password="87FE" sheet="1" selectLockedCells="1"/>
  <mergeCells count="19">
    <mergeCell ref="B6:B7"/>
    <mergeCell ref="B8:B9"/>
    <mergeCell ref="L6:L7"/>
    <mergeCell ref="L8:L9"/>
    <mergeCell ref="C12:E12"/>
    <mergeCell ref="F12:H12"/>
    <mergeCell ref="I12:K12"/>
    <mergeCell ref="A2:N2"/>
    <mergeCell ref="C4:E4"/>
    <mergeCell ref="C5:E5"/>
    <mergeCell ref="F4:H4"/>
    <mergeCell ref="I4:K4"/>
    <mergeCell ref="M4:O4"/>
    <mergeCell ref="A4:B4"/>
    <mergeCell ref="H15:O15"/>
    <mergeCell ref="M5:O5"/>
    <mergeCell ref="H14:O14"/>
    <mergeCell ref="F5:H5"/>
    <mergeCell ref="I5:K5"/>
  </mergeCells>
  <phoneticPr fontId="1"/>
  <conditionalFormatting sqref="N7">
    <cfRule type="cellIs" dxfId="9" priority="2" operator="greaterThan">
      <formula>ROUNDDOWN($J$7/2,0)</formula>
    </cfRule>
  </conditionalFormatting>
  <conditionalFormatting sqref="N9">
    <cfRule type="cellIs" dxfId="8" priority="1" operator="greaterThan">
      <formula>ROUNDDOWN($J$9/2,0)</formula>
    </cfRule>
  </conditionalFormatting>
  <printOptions horizontalCentered="1"/>
  <pageMargins left="0.78740157480314965" right="0.78740157480314965" top="0.78740157480314965" bottom="0.78740157480314965"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58"/>
  <sheetViews>
    <sheetView workbookViewId="0"/>
  </sheetViews>
  <sheetFormatPr defaultColWidth="9" defaultRowHeight="14.25"/>
  <cols>
    <col min="1" max="1" width="2.625" style="2" customWidth="1"/>
    <col min="2" max="2" width="10" style="2" customWidth="1"/>
    <col min="3" max="3" width="3.5" style="2" bestFit="1" customWidth="1"/>
    <col min="4" max="5" width="2.625" style="2" customWidth="1"/>
    <col min="6" max="6" width="10" style="2" customWidth="1"/>
    <col min="7" max="7" width="3.5" style="2" bestFit="1" customWidth="1"/>
    <col min="8" max="9" width="2.625" style="2" customWidth="1"/>
    <col min="10" max="10" width="11.625" style="2" customWidth="1"/>
    <col min="11" max="12" width="2.625" style="2" customWidth="1"/>
    <col min="13" max="13" width="11.625" style="2" customWidth="1"/>
    <col min="14" max="15" width="2.625" style="2" customWidth="1"/>
    <col min="16" max="16" width="11.625" style="2" customWidth="1"/>
    <col min="17" max="18" width="2.625" style="2" customWidth="1"/>
    <col min="19" max="19" width="11.625" style="2" customWidth="1"/>
    <col min="20" max="20" width="2.625" style="2" customWidth="1"/>
    <col min="21" max="21" width="10.625" style="2" customWidth="1"/>
    <col min="22" max="22" width="2.625" style="2" customWidth="1"/>
    <col min="23" max="23" width="11.625" style="2" customWidth="1"/>
    <col min="24" max="25" width="2.625" style="2" customWidth="1"/>
    <col min="26" max="26" width="11.625" style="2" customWidth="1"/>
    <col min="27" max="27" width="3.625" style="2" customWidth="1"/>
    <col min="28" max="16384" width="9" style="2"/>
  </cols>
  <sheetData>
    <row r="1" spans="1:28" ht="21" customHeight="1">
      <c r="AA1" s="3" t="s">
        <v>22</v>
      </c>
    </row>
    <row r="2" spans="1:28" ht="28.5">
      <c r="A2" s="690" t="s">
        <v>23</v>
      </c>
      <c r="B2" s="690"/>
      <c r="C2" s="690"/>
      <c r="D2" s="690"/>
      <c r="E2" s="690"/>
      <c r="F2" s="690"/>
      <c r="G2" s="690"/>
      <c r="H2" s="690"/>
      <c r="I2" s="690"/>
      <c r="J2" s="690"/>
      <c r="K2" s="690"/>
      <c r="L2" s="690"/>
      <c r="M2" s="690"/>
      <c r="N2" s="690"/>
      <c r="O2" s="690"/>
      <c r="P2" s="690"/>
      <c r="Q2" s="690"/>
      <c r="R2" s="690"/>
      <c r="S2" s="690"/>
      <c r="T2" s="690"/>
      <c r="U2" s="690"/>
      <c r="V2" s="690"/>
      <c r="W2" s="690"/>
      <c r="X2" s="690"/>
      <c r="Y2" s="690"/>
      <c r="Z2" s="690"/>
      <c r="AA2" s="690"/>
    </row>
    <row r="3" spans="1:28" ht="21" customHeight="1">
      <c r="A3" s="6" t="s">
        <v>85</v>
      </c>
      <c r="E3" s="6"/>
      <c r="AA3" s="3"/>
    </row>
    <row r="4" spans="1:28" ht="15" thickBot="1">
      <c r="AA4" s="5" t="s">
        <v>12</v>
      </c>
    </row>
    <row r="5" spans="1:28" ht="21" customHeight="1">
      <c r="A5" s="691" t="s">
        <v>32</v>
      </c>
      <c r="B5" s="685"/>
      <c r="C5" s="685"/>
      <c r="D5" s="686"/>
      <c r="E5" s="685" t="s">
        <v>102</v>
      </c>
      <c r="F5" s="685"/>
      <c r="G5" s="685"/>
      <c r="H5" s="686"/>
      <c r="I5" s="684" t="s">
        <v>24</v>
      </c>
      <c r="J5" s="685"/>
      <c r="K5" s="685"/>
      <c r="L5" s="685"/>
      <c r="M5" s="685"/>
      <c r="N5" s="686"/>
      <c r="O5" s="684" t="s">
        <v>27</v>
      </c>
      <c r="P5" s="685"/>
      <c r="Q5" s="685"/>
      <c r="R5" s="685"/>
      <c r="S5" s="685"/>
      <c r="T5" s="686"/>
      <c r="U5" s="696" t="s">
        <v>7</v>
      </c>
      <c r="V5" s="684" t="s">
        <v>1</v>
      </c>
      <c r="W5" s="685"/>
      <c r="X5" s="685"/>
      <c r="Y5" s="685"/>
      <c r="Z5" s="685"/>
      <c r="AA5" s="698"/>
      <c r="AB5" s="9"/>
    </row>
    <row r="6" spans="1:28" ht="21" customHeight="1">
      <c r="A6" s="692"/>
      <c r="B6" s="693"/>
      <c r="C6" s="693"/>
      <c r="D6" s="694"/>
      <c r="E6" s="693"/>
      <c r="F6" s="693"/>
      <c r="G6" s="693"/>
      <c r="H6" s="694"/>
      <c r="I6" s="687" t="s">
        <v>25</v>
      </c>
      <c r="J6" s="688"/>
      <c r="K6" s="689"/>
      <c r="L6" s="687" t="s">
        <v>26</v>
      </c>
      <c r="M6" s="688"/>
      <c r="N6" s="689"/>
      <c r="O6" s="687" t="s">
        <v>25</v>
      </c>
      <c r="P6" s="688"/>
      <c r="Q6" s="689"/>
      <c r="R6" s="687" t="s">
        <v>26</v>
      </c>
      <c r="S6" s="688"/>
      <c r="T6" s="689"/>
      <c r="U6" s="697"/>
      <c r="V6" s="687" t="s">
        <v>25</v>
      </c>
      <c r="W6" s="688"/>
      <c r="X6" s="689"/>
      <c r="Y6" s="687" t="s">
        <v>26</v>
      </c>
      <c r="Z6" s="688"/>
      <c r="AA6" s="695"/>
      <c r="AB6" s="9"/>
    </row>
    <row r="7" spans="1:28" ht="21" customHeight="1">
      <c r="A7" s="705">
        <f>'交付申請（入力フォーム）'!D32</f>
        <v>0</v>
      </c>
      <c r="B7" s="706"/>
      <c r="C7" s="706"/>
      <c r="D7" s="707"/>
      <c r="E7" s="349" t="s">
        <v>248</v>
      </c>
      <c r="F7" s="350"/>
      <c r="G7" s="351" t="s">
        <v>28</v>
      </c>
      <c r="H7" s="352" t="s">
        <v>249</v>
      </c>
      <c r="I7" s="349" t="s">
        <v>248</v>
      </c>
      <c r="J7" s="350"/>
      <c r="K7" s="352" t="s">
        <v>249</v>
      </c>
      <c r="L7" s="349" t="s">
        <v>248</v>
      </c>
      <c r="M7" s="350"/>
      <c r="N7" s="352" t="s">
        <v>249</v>
      </c>
      <c r="O7" s="349" t="s">
        <v>248</v>
      </c>
      <c r="P7" s="350"/>
      <c r="Q7" s="352" t="s">
        <v>249</v>
      </c>
      <c r="R7" s="349" t="s">
        <v>248</v>
      </c>
      <c r="S7" s="350"/>
      <c r="T7" s="352" t="s">
        <v>249</v>
      </c>
      <c r="U7" s="678" t="s">
        <v>214</v>
      </c>
      <c r="V7" s="349" t="s">
        <v>248</v>
      </c>
      <c r="W7" s="350"/>
      <c r="X7" s="352" t="s">
        <v>249</v>
      </c>
      <c r="Y7" s="349" t="s">
        <v>248</v>
      </c>
      <c r="Z7" s="350"/>
      <c r="AA7" s="353" t="s">
        <v>249</v>
      </c>
      <c r="AB7" s="9"/>
    </row>
    <row r="8" spans="1:28" ht="21" customHeight="1">
      <c r="A8" s="708"/>
      <c r="B8" s="668"/>
      <c r="C8" s="668"/>
      <c r="D8" s="709"/>
      <c r="E8" s="35"/>
      <c r="F8" s="98">
        <f>'交付申請（入力フォーム）'!G32</f>
        <v>0</v>
      </c>
      <c r="G8" s="35" t="s">
        <v>28</v>
      </c>
      <c r="H8" s="65"/>
      <c r="I8" s="64"/>
      <c r="J8" s="98">
        <f>'交付申請（入力フォーム）'!$Z$21</f>
        <v>0</v>
      </c>
      <c r="K8" s="65"/>
      <c r="L8" s="64"/>
      <c r="M8" s="98">
        <f>J8*F8</f>
        <v>0</v>
      </c>
      <c r="N8" s="65"/>
      <c r="O8" s="64"/>
      <c r="P8" s="98">
        <f>SUM('交付申請（入力フォーム）'!$Z$8:$Z$19)</f>
        <v>0</v>
      </c>
      <c r="Q8" s="65"/>
      <c r="R8" s="64"/>
      <c r="S8" s="98">
        <f t="shared" ref="S8:S16" si="0">P8*F8</f>
        <v>0</v>
      </c>
      <c r="T8" s="65"/>
      <c r="U8" s="679"/>
      <c r="V8" s="64"/>
      <c r="W8" s="98">
        <f>'補助対象事業費の内訳【タイプ1】（別添４ー１）'!$P$46</f>
        <v>0</v>
      </c>
      <c r="X8" s="65"/>
      <c r="Y8" s="64"/>
      <c r="Z8" s="98">
        <f>W8*F8</f>
        <v>0</v>
      </c>
      <c r="AA8" s="66"/>
      <c r="AB8" s="9"/>
    </row>
    <row r="9" spans="1:28" ht="21" customHeight="1">
      <c r="A9" s="705">
        <f>'交付申請（入力フォーム）'!D33</f>
        <v>0</v>
      </c>
      <c r="B9" s="706"/>
      <c r="C9" s="706"/>
      <c r="D9" s="707"/>
      <c r="E9" s="349" t="s">
        <v>248</v>
      </c>
      <c r="F9" s="350"/>
      <c r="G9" s="351" t="s">
        <v>28</v>
      </c>
      <c r="H9" s="352" t="s">
        <v>249</v>
      </c>
      <c r="I9" s="349" t="s">
        <v>248</v>
      </c>
      <c r="J9" s="350"/>
      <c r="K9" s="352" t="s">
        <v>249</v>
      </c>
      <c r="L9" s="349" t="s">
        <v>248</v>
      </c>
      <c r="M9" s="350"/>
      <c r="N9" s="352" t="s">
        <v>249</v>
      </c>
      <c r="O9" s="349" t="s">
        <v>248</v>
      </c>
      <c r="P9" s="350"/>
      <c r="Q9" s="352" t="s">
        <v>249</v>
      </c>
      <c r="R9" s="349" t="s">
        <v>248</v>
      </c>
      <c r="S9" s="350"/>
      <c r="T9" s="352" t="s">
        <v>249</v>
      </c>
      <c r="U9" s="713" t="s">
        <v>213</v>
      </c>
      <c r="V9" s="349" t="s">
        <v>248</v>
      </c>
      <c r="W9" s="350"/>
      <c r="X9" s="352" t="s">
        <v>249</v>
      </c>
      <c r="Y9" s="349" t="s">
        <v>248</v>
      </c>
      <c r="Z9" s="350"/>
      <c r="AA9" s="353" t="s">
        <v>249</v>
      </c>
      <c r="AB9" s="9"/>
    </row>
    <row r="10" spans="1:28" ht="21" customHeight="1">
      <c r="A10" s="708"/>
      <c r="B10" s="668"/>
      <c r="C10" s="668"/>
      <c r="D10" s="709"/>
      <c r="E10" s="35"/>
      <c r="F10" s="98">
        <f>'交付申請（入力フォーム）'!G33</f>
        <v>0</v>
      </c>
      <c r="G10" s="35" t="s">
        <v>28</v>
      </c>
      <c r="H10" s="65"/>
      <c r="I10" s="64"/>
      <c r="J10" s="98">
        <f>'交付申請（入力フォーム）'!$Z$40</f>
        <v>0</v>
      </c>
      <c r="K10" s="65"/>
      <c r="L10" s="64"/>
      <c r="M10" s="98">
        <f t="shared" ref="M10:M16" si="1">J10*F10</f>
        <v>0</v>
      </c>
      <c r="N10" s="65"/>
      <c r="O10" s="64"/>
      <c r="P10" s="98">
        <f>SUM('交付申請（入力フォーム）'!$Z$27:$Z$38)</f>
        <v>0</v>
      </c>
      <c r="Q10" s="65"/>
      <c r="R10" s="64"/>
      <c r="S10" s="98">
        <f t="shared" si="0"/>
        <v>0</v>
      </c>
      <c r="T10" s="65"/>
      <c r="U10" s="714"/>
      <c r="V10" s="64"/>
      <c r="W10" s="98">
        <f>'補助対象事業費の内訳【タイプ2】（別添４－２）'!$P$46</f>
        <v>0</v>
      </c>
      <c r="X10" s="65"/>
      <c r="Y10" s="64"/>
      <c r="Z10" s="98">
        <f t="shared" ref="Z10:Z16" si="2">W10*F10</f>
        <v>0</v>
      </c>
      <c r="AA10" s="66"/>
      <c r="AB10" s="9"/>
    </row>
    <row r="11" spans="1:28" ht="21" customHeight="1">
      <c r="A11" s="705">
        <f>'交付申請（入力フォーム）'!D34</f>
        <v>0</v>
      </c>
      <c r="B11" s="706"/>
      <c r="C11" s="706"/>
      <c r="D11" s="707"/>
      <c r="E11" s="349" t="s">
        <v>248</v>
      </c>
      <c r="F11" s="350"/>
      <c r="G11" s="351" t="s">
        <v>28</v>
      </c>
      <c r="H11" s="352" t="s">
        <v>249</v>
      </c>
      <c r="I11" s="349" t="s">
        <v>248</v>
      </c>
      <c r="J11" s="350"/>
      <c r="K11" s="352" t="s">
        <v>249</v>
      </c>
      <c r="L11" s="349" t="s">
        <v>248</v>
      </c>
      <c r="M11" s="350"/>
      <c r="N11" s="352" t="s">
        <v>249</v>
      </c>
      <c r="O11" s="349" t="s">
        <v>248</v>
      </c>
      <c r="P11" s="350"/>
      <c r="Q11" s="352" t="s">
        <v>249</v>
      </c>
      <c r="R11" s="349" t="s">
        <v>248</v>
      </c>
      <c r="S11" s="350"/>
      <c r="T11" s="352" t="s">
        <v>249</v>
      </c>
      <c r="U11" s="713" t="s">
        <v>213</v>
      </c>
      <c r="V11" s="349" t="s">
        <v>248</v>
      </c>
      <c r="W11" s="350"/>
      <c r="X11" s="352" t="s">
        <v>249</v>
      </c>
      <c r="Y11" s="349" t="s">
        <v>248</v>
      </c>
      <c r="Z11" s="350"/>
      <c r="AA11" s="353" t="s">
        <v>249</v>
      </c>
      <c r="AB11" s="9"/>
    </row>
    <row r="12" spans="1:28" ht="21" customHeight="1">
      <c r="A12" s="708"/>
      <c r="B12" s="668"/>
      <c r="C12" s="668"/>
      <c r="D12" s="709"/>
      <c r="E12" s="35"/>
      <c r="F12" s="98">
        <f>'交付申請（入力フォーム）'!G34</f>
        <v>0</v>
      </c>
      <c r="G12" s="35" t="s">
        <v>28</v>
      </c>
      <c r="H12" s="65"/>
      <c r="I12" s="64"/>
      <c r="J12" s="98">
        <f>'交付申請（入力フォーム）'!$Z$59</f>
        <v>0</v>
      </c>
      <c r="K12" s="65"/>
      <c r="L12" s="64"/>
      <c r="M12" s="98">
        <f t="shared" si="1"/>
        <v>0</v>
      </c>
      <c r="N12" s="65"/>
      <c r="O12" s="64"/>
      <c r="P12" s="98">
        <f>SUM('交付申請（入力フォーム）'!$Z$46:$Z$57)</f>
        <v>0</v>
      </c>
      <c r="Q12" s="65"/>
      <c r="R12" s="64"/>
      <c r="S12" s="98">
        <f t="shared" si="0"/>
        <v>0</v>
      </c>
      <c r="T12" s="65"/>
      <c r="U12" s="714"/>
      <c r="V12" s="64"/>
      <c r="W12" s="98">
        <f>'補助対象事業費の内訳【タイプ3】（別添４－３）'!$P$46</f>
        <v>0</v>
      </c>
      <c r="X12" s="65"/>
      <c r="Y12" s="64"/>
      <c r="Z12" s="98">
        <f t="shared" si="2"/>
        <v>0</v>
      </c>
      <c r="AA12" s="66"/>
      <c r="AB12" s="9"/>
    </row>
    <row r="13" spans="1:28" ht="21" customHeight="1">
      <c r="A13" s="705">
        <f>'交付申請（入力フォーム）'!D35</f>
        <v>0</v>
      </c>
      <c r="B13" s="706"/>
      <c r="C13" s="706"/>
      <c r="D13" s="707"/>
      <c r="E13" s="349" t="s">
        <v>248</v>
      </c>
      <c r="F13" s="350"/>
      <c r="G13" s="351" t="s">
        <v>28</v>
      </c>
      <c r="H13" s="352" t="s">
        <v>249</v>
      </c>
      <c r="I13" s="349" t="s">
        <v>248</v>
      </c>
      <c r="J13" s="350"/>
      <c r="K13" s="352" t="s">
        <v>249</v>
      </c>
      <c r="L13" s="349" t="s">
        <v>248</v>
      </c>
      <c r="M13" s="350"/>
      <c r="N13" s="352" t="s">
        <v>249</v>
      </c>
      <c r="O13" s="349" t="s">
        <v>248</v>
      </c>
      <c r="P13" s="350"/>
      <c r="Q13" s="352" t="s">
        <v>249</v>
      </c>
      <c r="R13" s="349" t="s">
        <v>248</v>
      </c>
      <c r="S13" s="350"/>
      <c r="T13" s="352" t="s">
        <v>249</v>
      </c>
      <c r="U13" s="713" t="s">
        <v>213</v>
      </c>
      <c r="V13" s="349" t="s">
        <v>248</v>
      </c>
      <c r="W13" s="350"/>
      <c r="X13" s="352" t="s">
        <v>249</v>
      </c>
      <c r="Y13" s="349" t="s">
        <v>248</v>
      </c>
      <c r="Z13" s="350"/>
      <c r="AA13" s="353" t="s">
        <v>249</v>
      </c>
      <c r="AB13" s="9"/>
    </row>
    <row r="14" spans="1:28" ht="21" customHeight="1">
      <c r="A14" s="708"/>
      <c r="B14" s="668"/>
      <c r="C14" s="668"/>
      <c r="D14" s="709"/>
      <c r="E14" s="35"/>
      <c r="F14" s="98">
        <f>'交付申請（入力フォーム）'!G35</f>
        <v>0</v>
      </c>
      <c r="G14" s="35" t="s">
        <v>28</v>
      </c>
      <c r="H14" s="65"/>
      <c r="I14" s="64"/>
      <c r="J14" s="98">
        <f>'交付申請（入力フォーム）'!$Z$78</f>
        <v>0</v>
      </c>
      <c r="K14" s="65"/>
      <c r="L14" s="64"/>
      <c r="M14" s="98">
        <f t="shared" ref="M14" si="3">J14*F14</f>
        <v>0</v>
      </c>
      <c r="N14" s="65"/>
      <c r="O14" s="64"/>
      <c r="P14" s="98">
        <f>SUM('交付申請（入力フォーム）'!$Z$65:$Z$76)</f>
        <v>0</v>
      </c>
      <c r="Q14" s="65"/>
      <c r="R14" s="64"/>
      <c r="S14" s="98">
        <f t="shared" ref="S14" si="4">P14*F14</f>
        <v>0</v>
      </c>
      <c r="T14" s="65"/>
      <c r="U14" s="714"/>
      <c r="V14" s="64"/>
      <c r="W14" s="98">
        <f>'補助対象事業費の内訳【タイプ4】（別添４－４）'!$P$46</f>
        <v>0</v>
      </c>
      <c r="X14" s="65"/>
      <c r="Y14" s="64"/>
      <c r="Z14" s="98">
        <f t="shared" ref="Z14" si="5">W14*F14</f>
        <v>0</v>
      </c>
      <c r="AA14" s="66"/>
      <c r="AB14" s="9"/>
    </row>
    <row r="15" spans="1:28" ht="21" customHeight="1">
      <c r="A15" s="705">
        <f>'交付申請（入力フォーム）'!D36</f>
        <v>0</v>
      </c>
      <c r="B15" s="706"/>
      <c r="C15" s="706"/>
      <c r="D15" s="707"/>
      <c r="E15" s="349" t="s">
        <v>248</v>
      </c>
      <c r="F15" s="350"/>
      <c r="G15" s="351" t="s">
        <v>28</v>
      </c>
      <c r="H15" s="352" t="s">
        <v>249</v>
      </c>
      <c r="I15" s="349" t="s">
        <v>248</v>
      </c>
      <c r="J15" s="350"/>
      <c r="K15" s="352" t="s">
        <v>249</v>
      </c>
      <c r="L15" s="349" t="s">
        <v>248</v>
      </c>
      <c r="M15" s="350"/>
      <c r="N15" s="352" t="s">
        <v>249</v>
      </c>
      <c r="O15" s="349" t="s">
        <v>248</v>
      </c>
      <c r="P15" s="350"/>
      <c r="Q15" s="352" t="s">
        <v>249</v>
      </c>
      <c r="R15" s="349" t="s">
        <v>248</v>
      </c>
      <c r="S15" s="350"/>
      <c r="T15" s="352" t="s">
        <v>249</v>
      </c>
      <c r="U15" s="713" t="s">
        <v>213</v>
      </c>
      <c r="V15" s="349" t="s">
        <v>248</v>
      </c>
      <c r="W15" s="350"/>
      <c r="X15" s="352" t="s">
        <v>249</v>
      </c>
      <c r="Y15" s="349" t="s">
        <v>248</v>
      </c>
      <c r="Z15" s="350"/>
      <c r="AA15" s="353" t="s">
        <v>249</v>
      </c>
      <c r="AB15" s="9"/>
    </row>
    <row r="16" spans="1:28" ht="21" customHeight="1" thickBot="1">
      <c r="A16" s="710"/>
      <c r="B16" s="711"/>
      <c r="C16" s="711"/>
      <c r="D16" s="712"/>
      <c r="E16" s="37"/>
      <c r="F16" s="39">
        <f>'交付申請（入力フォーム）'!G36</f>
        <v>0</v>
      </c>
      <c r="G16" s="37" t="s">
        <v>28</v>
      </c>
      <c r="H16" s="57"/>
      <c r="I16" s="58"/>
      <c r="J16" s="39">
        <f>'交付申請（入力フォーム）'!$Z$97</f>
        <v>0</v>
      </c>
      <c r="K16" s="57"/>
      <c r="L16" s="58"/>
      <c r="M16" s="39">
        <f t="shared" si="1"/>
        <v>0</v>
      </c>
      <c r="N16" s="57"/>
      <c r="O16" s="58"/>
      <c r="P16" s="39">
        <f>SUM('交付申請（入力フォーム）'!$Z$84:$Z$95)</f>
        <v>0</v>
      </c>
      <c r="Q16" s="57"/>
      <c r="R16" s="58"/>
      <c r="S16" s="39">
        <f t="shared" si="0"/>
        <v>0</v>
      </c>
      <c r="T16" s="57"/>
      <c r="U16" s="715"/>
      <c r="V16" s="58"/>
      <c r="W16" s="39">
        <f>'補助対象事業費の内訳【タイプ5】（別添４－５）'!$P$46</f>
        <v>0</v>
      </c>
      <c r="X16" s="57"/>
      <c r="Y16" s="58"/>
      <c r="Z16" s="39">
        <f t="shared" si="2"/>
        <v>0</v>
      </c>
      <c r="AA16" s="59"/>
      <c r="AB16" s="9"/>
    </row>
    <row r="17" spans="1:31" ht="21" customHeight="1">
      <c r="A17" s="716" t="s">
        <v>212</v>
      </c>
      <c r="B17" s="717"/>
      <c r="C17" s="717"/>
      <c r="D17" s="718"/>
      <c r="E17" s="351" t="s">
        <v>248</v>
      </c>
      <c r="F17" s="338"/>
      <c r="G17" s="351" t="s">
        <v>28</v>
      </c>
      <c r="H17" s="352" t="s">
        <v>249</v>
      </c>
      <c r="I17" s="699"/>
      <c r="J17" s="700"/>
      <c r="K17" s="701"/>
      <c r="L17" s="349" t="s">
        <v>248</v>
      </c>
      <c r="M17" s="338"/>
      <c r="N17" s="352" t="s">
        <v>249</v>
      </c>
      <c r="O17" s="699"/>
      <c r="P17" s="700"/>
      <c r="Q17" s="701"/>
      <c r="R17" s="349" t="s">
        <v>248</v>
      </c>
      <c r="S17" s="338"/>
      <c r="T17" s="352" t="s">
        <v>249</v>
      </c>
      <c r="U17" s="722"/>
      <c r="V17" s="699"/>
      <c r="W17" s="700"/>
      <c r="X17" s="701"/>
      <c r="Y17" s="349" t="s">
        <v>248</v>
      </c>
      <c r="Z17" s="338"/>
      <c r="AA17" s="353" t="s">
        <v>249</v>
      </c>
      <c r="AB17" s="9"/>
    </row>
    <row r="18" spans="1:31" ht="21" customHeight="1" thickBot="1">
      <c r="A18" s="719"/>
      <c r="B18" s="720"/>
      <c r="C18" s="720"/>
      <c r="D18" s="721"/>
      <c r="E18" s="37"/>
      <c r="F18" s="39">
        <f>SUM(F8,F10,F12,F14,F16)</f>
        <v>0</v>
      </c>
      <c r="G18" s="37" t="s">
        <v>28</v>
      </c>
      <c r="H18" s="57"/>
      <c r="I18" s="702"/>
      <c r="J18" s="703"/>
      <c r="K18" s="704"/>
      <c r="L18" s="58"/>
      <c r="M18" s="39">
        <f>SUM(M8,M10,M12,M14,M16)</f>
        <v>0</v>
      </c>
      <c r="N18" s="57"/>
      <c r="O18" s="702"/>
      <c r="P18" s="703"/>
      <c r="Q18" s="704"/>
      <c r="R18" s="58"/>
      <c r="S18" s="39">
        <f>SUM(S8,S10,S12,S14,S16)</f>
        <v>0</v>
      </c>
      <c r="T18" s="57"/>
      <c r="U18" s="723"/>
      <c r="V18" s="702"/>
      <c r="W18" s="703"/>
      <c r="X18" s="704"/>
      <c r="Y18" s="58"/>
      <c r="Z18" s="39">
        <f>SUM(Z8,Z10,Z12,Z14,Z16)</f>
        <v>0</v>
      </c>
      <c r="AA18" s="59"/>
      <c r="AB18" s="9"/>
    </row>
    <row r="19" spans="1:31" ht="18" customHeight="1">
      <c r="A19" s="56" t="s">
        <v>18</v>
      </c>
      <c r="B19" s="56"/>
      <c r="C19" s="16"/>
      <c r="D19" s="16"/>
      <c r="E19" s="56"/>
      <c r="F19" s="56"/>
      <c r="G19" s="16"/>
      <c r="H19" s="16"/>
      <c r="I19" s="16"/>
      <c r="J19" s="16"/>
      <c r="K19" s="16"/>
      <c r="L19" s="16"/>
      <c r="M19" s="16"/>
      <c r="N19" s="16"/>
      <c r="O19" s="16"/>
      <c r="P19" s="16"/>
      <c r="Q19" s="16"/>
      <c r="R19" s="16"/>
      <c r="S19" s="16"/>
      <c r="T19" s="16"/>
      <c r="U19" s="16"/>
      <c r="V19" s="16"/>
      <c r="W19" s="16"/>
      <c r="X19" s="16"/>
      <c r="Y19" s="16"/>
      <c r="Z19" s="16"/>
      <c r="AA19" s="16"/>
      <c r="AE19" s="283"/>
    </row>
    <row r="20" spans="1:31" ht="18" customHeight="1">
      <c r="A20" s="56"/>
      <c r="B20" s="60" t="s">
        <v>19</v>
      </c>
      <c r="C20" s="60"/>
      <c r="D20" s="60"/>
      <c r="E20" s="56"/>
      <c r="F20" s="60"/>
      <c r="G20" s="60"/>
      <c r="H20" s="60"/>
      <c r="I20" s="60"/>
      <c r="J20" s="60"/>
      <c r="K20" s="60"/>
      <c r="L20" s="60"/>
      <c r="M20" s="60"/>
      <c r="N20" s="60"/>
      <c r="O20" s="60"/>
      <c r="P20" s="60"/>
      <c r="Q20" s="60"/>
      <c r="R20" s="60"/>
      <c r="S20" s="60"/>
      <c r="T20" s="60"/>
      <c r="U20" s="60"/>
      <c r="V20" s="60"/>
      <c r="W20" s="60"/>
      <c r="X20" s="60"/>
      <c r="Y20" s="60"/>
      <c r="Z20" s="60"/>
      <c r="AA20" s="60"/>
    </row>
    <row r="21" spans="1:31" ht="18" customHeight="1">
      <c r="A21" s="56"/>
      <c r="B21" s="60" t="s">
        <v>29</v>
      </c>
      <c r="C21" s="60"/>
      <c r="D21" s="60"/>
      <c r="E21" s="56"/>
      <c r="F21" s="60"/>
      <c r="G21" s="60"/>
      <c r="H21" s="60"/>
      <c r="I21" s="60"/>
      <c r="J21" s="60"/>
      <c r="K21" s="60"/>
      <c r="L21" s="60"/>
      <c r="M21" s="60"/>
      <c r="N21" s="60"/>
      <c r="O21" s="60"/>
      <c r="P21" s="60"/>
      <c r="Q21" s="60"/>
      <c r="R21" s="60"/>
      <c r="S21" s="60"/>
      <c r="T21" s="60"/>
      <c r="U21" s="60"/>
      <c r="V21" s="60"/>
      <c r="W21" s="60"/>
      <c r="X21" s="60"/>
      <c r="Y21" s="60"/>
      <c r="Z21" s="60"/>
      <c r="AA21" s="60"/>
    </row>
    <row r="22" spans="1:31" ht="18" customHeight="1">
      <c r="A22" s="56"/>
      <c r="B22" s="60" t="s">
        <v>30</v>
      </c>
      <c r="C22" s="60"/>
      <c r="D22" s="60"/>
      <c r="E22" s="56"/>
      <c r="F22" s="60"/>
      <c r="G22" s="60"/>
      <c r="H22" s="60"/>
      <c r="I22" s="60"/>
      <c r="J22" s="60"/>
      <c r="K22" s="60"/>
      <c r="L22" s="60"/>
      <c r="M22" s="60"/>
      <c r="N22" s="60"/>
      <c r="O22" s="60"/>
      <c r="P22" s="60"/>
      <c r="Q22" s="60"/>
      <c r="R22" s="60"/>
      <c r="S22" s="60"/>
      <c r="T22" s="60"/>
      <c r="U22" s="60"/>
      <c r="V22" s="60"/>
      <c r="W22" s="60"/>
      <c r="X22" s="60"/>
      <c r="Y22" s="60"/>
      <c r="Z22" s="60"/>
      <c r="AA22" s="60"/>
    </row>
    <row r="23" spans="1:31" ht="18" customHeight="1">
      <c r="A23" s="56"/>
      <c r="B23" s="60" t="s">
        <v>203</v>
      </c>
      <c r="C23" s="60"/>
      <c r="D23" s="60"/>
      <c r="E23" s="56"/>
      <c r="F23" s="60"/>
      <c r="G23" s="60"/>
      <c r="H23" s="60"/>
      <c r="I23" s="60"/>
      <c r="J23" s="60"/>
      <c r="K23" s="60"/>
      <c r="L23" s="60"/>
      <c r="M23" s="60"/>
      <c r="N23" s="60"/>
      <c r="O23" s="60"/>
      <c r="P23" s="60"/>
      <c r="Q23" s="60"/>
      <c r="R23" s="60"/>
      <c r="S23" s="60"/>
      <c r="T23" s="60"/>
      <c r="U23" s="60"/>
      <c r="V23" s="60"/>
      <c r="W23" s="60"/>
      <c r="X23" s="60"/>
      <c r="Y23" s="60"/>
      <c r="Z23" s="60"/>
      <c r="AA23" s="60"/>
    </row>
    <row r="24" spans="1:31" ht="18" customHeight="1">
      <c r="A24" s="56"/>
      <c r="B24" s="60" t="s">
        <v>83</v>
      </c>
      <c r="C24" s="60"/>
      <c r="D24" s="60"/>
      <c r="E24" s="56"/>
      <c r="F24" s="60"/>
      <c r="G24" s="60"/>
      <c r="H24" s="60"/>
      <c r="I24" s="60"/>
      <c r="J24" s="60"/>
      <c r="K24" s="60"/>
      <c r="L24" s="60"/>
      <c r="M24" s="60"/>
      <c r="N24" s="60"/>
      <c r="O24" s="60"/>
      <c r="P24" s="60"/>
      <c r="Q24" s="60"/>
      <c r="R24" s="60"/>
      <c r="S24" s="60"/>
      <c r="T24" s="60"/>
      <c r="U24" s="60"/>
      <c r="V24" s="60"/>
      <c r="W24" s="60"/>
      <c r="X24" s="60"/>
      <c r="Y24" s="60"/>
      <c r="Z24" s="60"/>
      <c r="AA24" s="60"/>
    </row>
    <row r="25" spans="1:31" ht="18" customHeight="1">
      <c r="A25" s="56"/>
      <c r="B25" s="60" t="s">
        <v>84</v>
      </c>
      <c r="C25" s="60"/>
      <c r="D25" s="60"/>
      <c r="E25" s="56"/>
      <c r="F25" s="60"/>
      <c r="G25" s="60"/>
      <c r="H25" s="60"/>
      <c r="I25" s="60"/>
      <c r="J25" s="60"/>
      <c r="K25" s="60"/>
      <c r="L25" s="60"/>
      <c r="M25" s="60"/>
      <c r="N25" s="60"/>
      <c r="O25" s="60"/>
      <c r="P25" s="60"/>
      <c r="Q25" s="60"/>
      <c r="R25" s="60"/>
      <c r="S25" s="60"/>
      <c r="T25" s="60"/>
      <c r="U25" s="60"/>
      <c r="V25" s="60"/>
      <c r="W25" s="60"/>
      <c r="X25" s="60"/>
      <c r="Y25" s="60"/>
      <c r="Z25" s="60"/>
      <c r="AA25" s="60"/>
    </row>
    <row r="26" spans="1:31" ht="18" customHeight="1">
      <c r="A26" s="56"/>
      <c r="B26" s="60"/>
      <c r="C26" s="60"/>
      <c r="D26" s="60"/>
      <c r="E26" s="56"/>
      <c r="F26" s="60"/>
      <c r="G26" s="60"/>
      <c r="H26" s="60"/>
      <c r="I26" s="60"/>
      <c r="J26" s="60"/>
      <c r="K26" s="60"/>
      <c r="L26" s="60"/>
      <c r="M26" s="60"/>
      <c r="N26" s="60"/>
      <c r="O26" s="60"/>
      <c r="P26" s="60"/>
      <c r="Q26" s="60"/>
      <c r="R26" s="60"/>
      <c r="S26" s="60"/>
      <c r="T26" s="60"/>
      <c r="U26" s="60"/>
      <c r="V26" s="60"/>
      <c r="W26" s="60"/>
      <c r="X26" s="60"/>
      <c r="Y26" s="60"/>
      <c r="Z26" s="60"/>
      <c r="AA26" s="60"/>
    </row>
    <row r="27" spans="1:31" ht="18" customHeight="1">
      <c r="A27" s="56"/>
      <c r="B27" s="60"/>
      <c r="C27" s="60"/>
      <c r="D27" s="60"/>
      <c r="E27" s="56"/>
      <c r="F27" s="60"/>
      <c r="G27" s="60"/>
      <c r="H27" s="60"/>
      <c r="I27" s="60"/>
      <c r="J27" s="60"/>
      <c r="K27" s="60"/>
      <c r="L27" s="60"/>
      <c r="M27" s="60"/>
      <c r="N27" s="60"/>
      <c r="O27" s="60"/>
      <c r="P27" s="60"/>
      <c r="Q27" s="60"/>
      <c r="R27" s="60"/>
      <c r="S27" s="60"/>
      <c r="T27" s="60"/>
      <c r="U27" s="60"/>
      <c r="V27" s="60"/>
      <c r="W27" s="60"/>
      <c r="X27" s="60"/>
      <c r="Y27" s="60"/>
      <c r="Z27" s="60"/>
      <c r="AA27" s="60"/>
    </row>
    <row r="28" spans="1:31" ht="18" customHeight="1">
      <c r="A28" s="56"/>
      <c r="B28" s="60"/>
      <c r="C28" s="60"/>
      <c r="D28" s="60"/>
      <c r="E28" s="56"/>
      <c r="F28" s="60"/>
      <c r="G28" s="60"/>
      <c r="H28" s="60"/>
      <c r="I28" s="60"/>
      <c r="J28" s="60"/>
      <c r="K28" s="60"/>
      <c r="L28" s="60"/>
      <c r="M28" s="60"/>
      <c r="N28" s="60"/>
      <c r="O28" s="60"/>
      <c r="P28" s="60"/>
      <c r="Q28" s="60"/>
      <c r="R28" s="60"/>
      <c r="S28" s="60"/>
      <c r="T28" s="60"/>
      <c r="U28" s="60"/>
      <c r="V28" s="60"/>
      <c r="W28" s="60"/>
      <c r="X28" s="60"/>
      <c r="Y28" s="60"/>
      <c r="Z28" s="60"/>
      <c r="AA28" s="60"/>
    </row>
    <row r="29" spans="1:31" ht="18" customHeight="1">
      <c r="A29" s="56"/>
      <c r="B29" s="60"/>
      <c r="C29" s="60"/>
      <c r="D29" s="60"/>
      <c r="E29" s="56"/>
      <c r="F29" s="60"/>
      <c r="G29" s="60"/>
      <c r="H29" s="60"/>
      <c r="I29" s="60"/>
      <c r="J29" s="60"/>
      <c r="K29" s="60"/>
      <c r="L29" s="60"/>
      <c r="M29" s="60"/>
      <c r="N29" s="60"/>
      <c r="O29" s="60"/>
      <c r="P29" s="60"/>
      <c r="Q29" s="60"/>
      <c r="R29" s="60"/>
      <c r="S29" s="60"/>
      <c r="T29" s="60"/>
      <c r="U29" s="60"/>
      <c r="V29" s="60"/>
      <c r="W29" s="60"/>
      <c r="X29" s="60"/>
      <c r="Y29" s="60"/>
      <c r="Z29" s="60"/>
      <c r="AA29" s="60"/>
    </row>
    <row r="30" spans="1:31" ht="18"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99" t="str">
        <f>CONCATENATE("プロジェクト名","（",'交付申請（入力フォーム）'!D7,"）")</f>
        <v>プロジェクト名（）</v>
      </c>
    </row>
    <row r="31" spans="1:31" ht="21" customHeight="1">
      <c r="A31" s="61" t="s">
        <v>86</v>
      </c>
      <c r="B31" s="16"/>
      <c r="C31" s="16"/>
      <c r="D31" s="16"/>
      <c r="E31" s="61"/>
      <c r="F31" s="16"/>
      <c r="G31" s="16"/>
      <c r="H31" s="16"/>
      <c r="I31" s="16"/>
      <c r="J31" s="16"/>
      <c r="K31" s="16"/>
      <c r="L31" s="16"/>
      <c r="M31" s="16"/>
      <c r="N31" s="16"/>
      <c r="O31" s="16"/>
      <c r="P31" s="16"/>
      <c r="Q31" s="16"/>
      <c r="R31" s="16"/>
      <c r="S31" s="16"/>
      <c r="T31" s="16"/>
      <c r="U31" s="16"/>
      <c r="V31" s="16"/>
      <c r="W31" s="16"/>
      <c r="X31" s="16"/>
      <c r="Y31" s="16"/>
      <c r="Z31" s="16"/>
      <c r="AA31" s="38"/>
    </row>
    <row r="32" spans="1:31" ht="15" thickBo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62" t="s">
        <v>12</v>
      </c>
    </row>
    <row r="33" spans="1:28" ht="21" customHeight="1">
      <c r="A33" s="691" t="s">
        <v>32</v>
      </c>
      <c r="B33" s="685"/>
      <c r="C33" s="685"/>
      <c r="D33" s="686"/>
      <c r="E33" s="685" t="s">
        <v>102</v>
      </c>
      <c r="F33" s="685"/>
      <c r="G33" s="685"/>
      <c r="H33" s="686"/>
      <c r="I33" s="684" t="s">
        <v>24</v>
      </c>
      <c r="J33" s="685"/>
      <c r="K33" s="685"/>
      <c r="L33" s="685"/>
      <c r="M33" s="685"/>
      <c r="N33" s="686"/>
      <c r="O33" s="684" t="s">
        <v>27</v>
      </c>
      <c r="P33" s="685"/>
      <c r="Q33" s="685"/>
      <c r="R33" s="685"/>
      <c r="S33" s="685"/>
      <c r="T33" s="686"/>
      <c r="U33" s="696" t="s">
        <v>7</v>
      </c>
      <c r="V33" s="684" t="s">
        <v>1</v>
      </c>
      <c r="W33" s="685"/>
      <c r="X33" s="685"/>
      <c r="Y33" s="685"/>
      <c r="Z33" s="685"/>
      <c r="AA33" s="698"/>
      <c r="AB33" s="9"/>
    </row>
    <row r="34" spans="1:28" ht="21" customHeight="1">
      <c r="A34" s="692"/>
      <c r="B34" s="693"/>
      <c r="C34" s="693"/>
      <c r="D34" s="694"/>
      <c r="E34" s="693"/>
      <c r="F34" s="693"/>
      <c r="G34" s="693"/>
      <c r="H34" s="694"/>
      <c r="I34" s="687" t="s">
        <v>25</v>
      </c>
      <c r="J34" s="688"/>
      <c r="K34" s="689"/>
      <c r="L34" s="687" t="s">
        <v>26</v>
      </c>
      <c r="M34" s="688"/>
      <c r="N34" s="689"/>
      <c r="O34" s="687" t="s">
        <v>25</v>
      </c>
      <c r="P34" s="688"/>
      <c r="Q34" s="689"/>
      <c r="R34" s="687" t="s">
        <v>26</v>
      </c>
      <c r="S34" s="688"/>
      <c r="T34" s="689"/>
      <c r="U34" s="697"/>
      <c r="V34" s="687" t="s">
        <v>25</v>
      </c>
      <c r="W34" s="688"/>
      <c r="X34" s="689"/>
      <c r="Y34" s="687" t="s">
        <v>26</v>
      </c>
      <c r="Z34" s="688"/>
      <c r="AA34" s="695"/>
      <c r="AB34" s="9"/>
    </row>
    <row r="35" spans="1:28" ht="21" customHeight="1">
      <c r="A35" s="705">
        <f>'交付申請（入力フォーム）'!D32</f>
        <v>0</v>
      </c>
      <c r="B35" s="706"/>
      <c r="C35" s="706"/>
      <c r="D35" s="707"/>
      <c r="E35" s="349" t="s">
        <v>248</v>
      </c>
      <c r="F35" s="350"/>
      <c r="G35" s="351" t="s">
        <v>28</v>
      </c>
      <c r="H35" s="352" t="s">
        <v>249</v>
      </c>
      <c r="I35" s="349" t="s">
        <v>248</v>
      </c>
      <c r="J35" s="350"/>
      <c r="K35" s="352" t="s">
        <v>249</v>
      </c>
      <c r="L35" s="349" t="s">
        <v>248</v>
      </c>
      <c r="M35" s="350"/>
      <c r="N35" s="352" t="s">
        <v>249</v>
      </c>
      <c r="O35" s="349" t="s">
        <v>248</v>
      </c>
      <c r="P35" s="350"/>
      <c r="Q35" s="352" t="s">
        <v>249</v>
      </c>
      <c r="R35" s="349" t="s">
        <v>248</v>
      </c>
      <c r="S35" s="350"/>
      <c r="T35" s="352" t="s">
        <v>249</v>
      </c>
      <c r="U35" s="713" t="s">
        <v>213</v>
      </c>
      <c r="V35" s="349" t="s">
        <v>248</v>
      </c>
      <c r="W35" s="350"/>
      <c r="X35" s="352" t="s">
        <v>249</v>
      </c>
      <c r="Y35" s="349" t="s">
        <v>248</v>
      </c>
      <c r="Z35" s="350"/>
      <c r="AA35" s="353" t="s">
        <v>249</v>
      </c>
      <c r="AB35" s="9"/>
    </row>
    <row r="36" spans="1:28" ht="21" customHeight="1">
      <c r="A36" s="708"/>
      <c r="B36" s="668"/>
      <c r="C36" s="668"/>
      <c r="D36" s="709"/>
      <c r="E36" s="35"/>
      <c r="F36" s="98">
        <f>'交付申請（入力フォーム）'!$G$32</f>
        <v>0</v>
      </c>
      <c r="G36" s="35" t="s">
        <v>28</v>
      </c>
      <c r="H36" s="65"/>
      <c r="I36" s="64"/>
      <c r="J36" s="98">
        <f>'交付申請（入力フォーム）'!$AH$21</f>
        <v>0</v>
      </c>
      <c r="K36" s="65"/>
      <c r="L36" s="64"/>
      <c r="M36" s="98">
        <f t="shared" ref="M36:M44" si="6">J36*F36</f>
        <v>0</v>
      </c>
      <c r="N36" s="65"/>
      <c r="O36" s="64"/>
      <c r="P36" s="98">
        <f>'補助対象事業費の内訳【タイプ1】（別添４ー１）'!$L$49</f>
        <v>0</v>
      </c>
      <c r="Q36" s="65"/>
      <c r="R36" s="64"/>
      <c r="S36" s="98">
        <f t="shared" ref="S36:S44" si="7">P36*F36</f>
        <v>0</v>
      </c>
      <c r="T36" s="65"/>
      <c r="U36" s="714"/>
      <c r="V36" s="64"/>
      <c r="W36" s="98">
        <f>'補助対象事業費の内訳【タイプ1】（別添４ー１）'!$P$49</f>
        <v>0</v>
      </c>
      <c r="X36" s="65"/>
      <c r="Y36" s="64"/>
      <c r="Z36" s="98">
        <f t="shared" ref="Z36:Z44" si="8">W36*F36</f>
        <v>0</v>
      </c>
      <c r="AA36" s="66"/>
      <c r="AB36" s="9"/>
    </row>
    <row r="37" spans="1:28" ht="21" customHeight="1">
      <c r="A37" s="705">
        <f>'交付申請（入力フォーム）'!D33</f>
        <v>0</v>
      </c>
      <c r="B37" s="706"/>
      <c r="C37" s="706"/>
      <c r="D37" s="707"/>
      <c r="E37" s="349" t="s">
        <v>248</v>
      </c>
      <c r="F37" s="350"/>
      <c r="G37" s="351" t="s">
        <v>28</v>
      </c>
      <c r="H37" s="352" t="s">
        <v>249</v>
      </c>
      <c r="I37" s="349" t="s">
        <v>248</v>
      </c>
      <c r="J37" s="350"/>
      <c r="K37" s="352" t="s">
        <v>249</v>
      </c>
      <c r="L37" s="349" t="s">
        <v>248</v>
      </c>
      <c r="M37" s="350"/>
      <c r="N37" s="352" t="s">
        <v>249</v>
      </c>
      <c r="O37" s="349" t="s">
        <v>248</v>
      </c>
      <c r="P37" s="350"/>
      <c r="Q37" s="352" t="s">
        <v>249</v>
      </c>
      <c r="R37" s="349" t="s">
        <v>248</v>
      </c>
      <c r="S37" s="350"/>
      <c r="T37" s="352" t="s">
        <v>249</v>
      </c>
      <c r="U37" s="713" t="s">
        <v>213</v>
      </c>
      <c r="V37" s="349" t="s">
        <v>248</v>
      </c>
      <c r="W37" s="350"/>
      <c r="X37" s="352" t="s">
        <v>249</v>
      </c>
      <c r="Y37" s="349" t="s">
        <v>248</v>
      </c>
      <c r="Z37" s="350"/>
      <c r="AA37" s="353" t="s">
        <v>249</v>
      </c>
      <c r="AB37" s="9"/>
    </row>
    <row r="38" spans="1:28" ht="21" customHeight="1">
      <c r="A38" s="708"/>
      <c r="B38" s="668"/>
      <c r="C38" s="668"/>
      <c r="D38" s="709"/>
      <c r="E38" s="35"/>
      <c r="F38" s="98">
        <f>'交付申請（入力フォーム）'!$G$33</f>
        <v>0</v>
      </c>
      <c r="G38" s="35" t="s">
        <v>28</v>
      </c>
      <c r="H38" s="65"/>
      <c r="I38" s="64"/>
      <c r="J38" s="98">
        <f>'交付申請（入力フォーム）'!$AH$40</f>
        <v>0</v>
      </c>
      <c r="K38" s="65"/>
      <c r="L38" s="64"/>
      <c r="M38" s="98">
        <f t="shared" si="6"/>
        <v>0</v>
      </c>
      <c r="N38" s="65"/>
      <c r="O38" s="64"/>
      <c r="P38" s="98">
        <f>'補助対象事業費の内訳【タイプ2】（別添４－２）'!$L$49</f>
        <v>0</v>
      </c>
      <c r="Q38" s="65"/>
      <c r="R38" s="64"/>
      <c r="S38" s="98">
        <f t="shared" si="7"/>
        <v>0</v>
      </c>
      <c r="T38" s="65"/>
      <c r="U38" s="714"/>
      <c r="V38" s="64"/>
      <c r="W38" s="98">
        <f>'補助対象事業費の内訳【タイプ2】（別添４－２）'!$P$49</f>
        <v>0</v>
      </c>
      <c r="X38" s="65"/>
      <c r="Y38" s="64"/>
      <c r="Z38" s="98">
        <f>W38*F38</f>
        <v>0</v>
      </c>
      <c r="AA38" s="66"/>
      <c r="AB38" s="9"/>
    </row>
    <row r="39" spans="1:28" ht="21" customHeight="1">
      <c r="A39" s="705">
        <f>'交付申請（入力フォーム）'!D34</f>
        <v>0</v>
      </c>
      <c r="B39" s="706"/>
      <c r="C39" s="706"/>
      <c r="D39" s="707"/>
      <c r="E39" s="349" t="s">
        <v>248</v>
      </c>
      <c r="F39" s="350"/>
      <c r="G39" s="351" t="s">
        <v>28</v>
      </c>
      <c r="H39" s="352" t="s">
        <v>249</v>
      </c>
      <c r="I39" s="349" t="s">
        <v>248</v>
      </c>
      <c r="J39" s="350"/>
      <c r="K39" s="352" t="s">
        <v>249</v>
      </c>
      <c r="L39" s="349" t="s">
        <v>248</v>
      </c>
      <c r="M39" s="350"/>
      <c r="N39" s="352" t="s">
        <v>249</v>
      </c>
      <c r="O39" s="349" t="s">
        <v>248</v>
      </c>
      <c r="P39" s="350"/>
      <c r="Q39" s="352" t="s">
        <v>249</v>
      </c>
      <c r="R39" s="349" t="s">
        <v>248</v>
      </c>
      <c r="S39" s="350"/>
      <c r="T39" s="352" t="s">
        <v>249</v>
      </c>
      <c r="U39" s="713" t="s">
        <v>213</v>
      </c>
      <c r="V39" s="349" t="s">
        <v>248</v>
      </c>
      <c r="W39" s="350"/>
      <c r="X39" s="352" t="s">
        <v>249</v>
      </c>
      <c r="Y39" s="349" t="s">
        <v>248</v>
      </c>
      <c r="Z39" s="350"/>
      <c r="AA39" s="353" t="s">
        <v>249</v>
      </c>
      <c r="AB39" s="9"/>
    </row>
    <row r="40" spans="1:28" ht="21" customHeight="1">
      <c r="A40" s="708"/>
      <c r="B40" s="668"/>
      <c r="C40" s="668"/>
      <c r="D40" s="709"/>
      <c r="E40" s="35"/>
      <c r="F40" s="98">
        <f>'交付申請（入力フォーム）'!$G$34</f>
        <v>0</v>
      </c>
      <c r="G40" s="35" t="s">
        <v>28</v>
      </c>
      <c r="H40" s="65"/>
      <c r="I40" s="64"/>
      <c r="J40" s="98">
        <f>'交付申請（入力フォーム）'!$AH$59</f>
        <v>0</v>
      </c>
      <c r="K40" s="65"/>
      <c r="L40" s="64"/>
      <c r="M40" s="98">
        <f t="shared" si="6"/>
        <v>0</v>
      </c>
      <c r="N40" s="65"/>
      <c r="O40" s="64"/>
      <c r="P40" s="98">
        <f>'補助対象事業費の内訳【タイプ3】（別添４－３）'!$L$49</f>
        <v>0</v>
      </c>
      <c r="Q40" s="65"/>
      <c r="R40" s="64"/>
      <c r="S40" s="98">
        <f t="shared" si="7"/>
        <v>0</v>
      </c>
      <c r="T40" s="65"/>
      <c r="U40" s="714"/>
      <c r="V40" s="64"/>
      <c r="W40" s="98">
        <f>'補助対象事業費の内訳【タイプ3】（別添４－３）'!$P$49</f>
        <v>0</v>
      </c>
      <c r="X40" s="65"/>
      <c r="Y40" s="64"/>
      <c r="Z40" s="98">
        <f>W40*F40</f>
        <v>0</v>
      </c>
      <c r="AA40" s="66"/>
      <c r="AB40" s="9"/>
    </row>
    <row r="41" spans="1:28" ht="21" customHeight="1">
      <c r="A41" s="705">
        <f>'交付申請（入力フォーム）'!D35</f>
        <v>0</v>
      </c>
      <c r="B41" s="706"/>
      <c r="C41" s="706"/>
      <c r="D41" s="707"/>
      <c r="E41" s="36" t="s">
        <v>248</v>
      </c>
      <c r="F41" s="338"/>
      <c r="G41" s="36" t="s">
        <v>28</v>
      </c>
      <c r="H41" s="346" t="s">
        <v>249</v>
      </c>
      <c r="I41" s="347" t="s">
        <v>248</v>
      </c>
      <c r="J41" s="350"/>
      <c r="K41" s="346" t="s">
        <v>249</v>
      </c>
      <c r="L41" s="347" t="s">
        <v>248</v>
      </c>
      <c r="M41" s="338"/>
      <c r="N41" s="346" t="s">
        <v>249</v>
      </c>
      <c r="O41" s="347" t="s">
        <v>248</v>
      </c>
      <c r="P41" s="350"/>
      <c r="Q41" s="346" t="s">
        <v>249</v>
      </c>
      <c r="R41" s="347" t="s">
        <v>248</v>
      </c>
      <c r="S41" s="338"/>
      <c r="T41" s="346" t="s">
        <v>249</v>
      </c>
      <c r="U41" s="713" t="s">
        <v>213</v>
      </c>
      <c r="V41" s="347" t="s">
        <v>248</v>
      </c>
      <c r="W41" s="338"/>
      <c r="X41" s="346" t="s">
        <v>249</v>
      </c>
      <c r="Y41" s="347" t="s">
        <v>248</v>
      </c>
      <c r="Z41" s="338"/>
      <c r="AA41" s="348" t="s">
        <v>249</v>
      </c>
      <c r="AB41" s="9"/>
    </row>
    <row r="42" spans="1:28" ht="21" customHeight="1">
      <c r="A42" s="708"/>
      <c r="B42" s="668"/>
      <c r="C42" s="668"/>
      <c r="D42" s="709"/>
      <c r="E42" s="35"/>
      <c r="F42" s="98">
        <f>'交付申請（入力フォーム）'!$G$35</f>
        <v>0</v>
      </c>
      <c r="G42" s="35" t="s">
        <v>28</v>
      </c>
      <c r="H42" s="65"/>
      <c r="I42" s="64"/>
      <c r="J42" s="98">
        <f>'交付申請（入力フォーム）'!$AH$78</f>
        <v>0</v>
      </c>
      <c r="K42" s="65"/>
      <c r="L42" s="64"/>
      <c r="M42" s="98">
        <f t="shared" ref="M42" si="9">J42*F42</f>
        <v>0</v>
      </c>
      <c r="N42" s="65"/>
      <c r="O42" s="64"/>
      <c r="P42" s="98">
        <f>'補助対象事業費の内訳【タイプ4】（別添４－４）'!$L$49</f>
        <v>0</v>
      </c>
      <c r="Q42" s="65"/>
      <c r="R42" s="64"/>
      <c r="S42" s="98">
        <f t="shared" ref="S42" si="10">P42*F42</f>
        <v>0</v>
      </c>
      <c r="T42" s="65"/>
      <c r="U42" s="714"/>
      <c r="V42" s="64"/>
      <c r="W42" s="98">
        <f>'補助対象事業費の内訳【タイプ4】（別添４－４）'!$P$49</f>
        <v>0</v>
      </c>
      <c r="X42" s="65"/>
      <c r="Y42" s="64"/>
      <c r="Z42" s="98">
        <f t="shared" ref="Z42" si="11">W42*F42</f>
        <v>0</v>
      </c>
      <c r="AA42" s="66"/>
      <c r="AB42" s="9"/>
    </row>
    <row r="43" spans="1:28" ht="21" customHeight="1">
      <c r="A43" s="705">
        <f>'交付申請（入力フォーム）'!D36</f>
        <v>0</v>
      </c>
      <c r="B43" s="706"/>
      <c r="C43" s="706"/>
      <c r="D43" s="707"/>
      <c r="E43" s="36" t="s">
        <v>248</v>
      </c>
      <c r="F43" s="338"/>
      <c r="G43" s="36" t="s">
        <v>28</v>
      </c>
      <c r="H43" s="346" t="s">
        <v>249</v>
      </c>
      <c r="I43" s="347" t="s">
        <v>248</v>
      </c>
      <c r="J43" s="350"/>
      <c r="K43" s="346" t="s">
        <v>249</v>
      </c>
      <c r="L43" s="347" t="s">
        <v>248</v>
      </c>
      <c r="M43" s="338"/>
      <c r="N43" s="346" t="s">
        <v>249</v>
      </c>
      <c r="O43" s="347" t="s">
        <v>248</v>
      </c>
      <c r="P43" s="350"/>
      <c r="Q43" s="346" t="s">
        <v>249</v>
      </c>
      <c r="R43" s="347" t="s">
        <v>248</v>
      </c>
      <c r="S43" s="338"/>
      <c r="T43" s="346" t="s">
        <v>249</v>
      </c>
      <c r="U43" s="713" t="s">
        <v>213</v>
      </c>
      <c r="V43" s="347" t="s">
        <v>248</v>
      </c>
      <c r="W43" s="338"/>
      <c r="X43" s="346" t="s">
        <v>249</v>
      </c>
      <c r="Y43" s="347" t="s">
        <v>248</v>
      </c>
      <c r="Z43" s="338"/>
      <c r="AA43" s="348" t="s">
        <v>249</v>
      </c>
      <c r="AB43" s="9"/>
    </row>
    <row r="44" spans="1:28" ht="21" customHeight="1" thickBot="1">
      <c r="A44" s="710"/>
      <c r="B44" s="711"/>
      <c r="C44" s="711"/>
      <c r="D44" s="712"/>
      <c r="E44" s="37"/>
      <c r="F44" s="39">
        <f>'交付申請（入力フォーム）'!$G$36</f>
        <v>0</v>
      </c>
      <c r="G44" s="37" t="s">
        <v>28</v>
      </c>
      <c r="H44" s="57"/>
      <c r="I44" s="347"/>
      <c r="J44" s="338">
        <f>'交付申請（入力フォーム）'!$AH$97</f>
        <v>0</v>
      </c>
      <c r="K44" s="346"/>
      <c r="L44" s="58"/>
      <c r="M44" s="39">
        <f t="shared" si="6"/>
        <v>0</v>
      </c>
      <c r="N44" s="57"/>
      <c r="O44" s="58"/>
      <c r="P44" s="39">
        <f>'補助対象事業費の内訳【タイプ5】（別添４－５）'!$L$49</f>
        <v>0</v>
      </c>
      <c r="Q44" s="57"/>
      <c r="R44" s="58"/>
      <c r="S44" s="39">
        <f t="shared" si="7"/>
        <v>0</v>
      </c>
      <c r="T44" s="57"/>
      <c r="U44" s="715"/>
      <c r="V44" s="58"/>
      <c r="W44" s="39">
        <f>'補助対象事業費の内訳【タイプ5】（別添４－５）'!$P$49</f>
        <v>0</v>
      </c>
      <c r="X44" s="57"/>
      <c r="Y44" s="58"/>
      <c r="Z44" s="39">
        <f t="shared" si="8"/>
        <v>0</v>
      </c>
      <c r="AA44" s="59"/>
      <c r="AB44" s="9"/>
    </row>
    <row r="45" spans="1:28" ht="21" customHeight="1">
      <c r="A45" s="716" t="s">
        <v>215</v>
      </c>
      <c r="B45" s="717"/>
      <c r="C45" s="717"/>
      <c r="D45" s="718"/>
      <c r="E45" s="351" t="s">
        <v>248</v>
      </c>
      <c r="F45" s="338"/>
      <c r="G45" s="351" t="s">
        <v>28</v>
      </c>
      <c r="H45" s="352" t="s">
        <v>249</v>
      </c>
      <c r="I45" s="699"/>
      <c r="J45" s="700"/>
      <c r="K45" s="701"/>
      <c r="L45" s="349" t="s">
        <v>248</v>
      </c>
      <c r="M45" s="338"/>
      <c r="N45" s="352" t="s">
        <v>249</v>
      </c>
      <c r="O45" s="699"/>
      <c r="P45" s="700"/>
      <c r="Q45" s="701"/>
      <c r="R45" s="349" t="s">
        <v>248</v>
      </c>
      <c r="S45" s="338"/>
      <c r="T45" s="352" t="s">
        <v>249</v>
      </c>
      <c r="U45" s="722"/>
      <c r="V45" s="699"/>
      <c r="W45" s="700"/>
      <c r="X45" s="701"/>
      <c r="Y45" s="349" t="s">
        <v>248</v>
      </c>
      <c r="Z45" s="338"/>
      <c r="AA45" s="353" t="s">
        <v>249</v>
      </c>
      <c r="AB45" s="9"/>
    </row>
    <row r="46" spans="1:28" ht="21" customHeight="1" thickBot="1">
      <c r="A46" s="719"/>
      <c r="B46" s="720"/>
      <c r="C46" s="720"/>
      <c r="D46" s="721"/>
      <c r="E46" s="37"/>
      <c r="F46" s="39">
        <f>SUM(F36,F38,F40,F42,F44)</f>
        <v>0</v>
      </c>
      <c r="G46" s="37" t="s">
        <v>28</v>
      </c>
      <c r="H46" s="57"/>
      <c r="I46" s="702"/>
      <c r="J46" s="703"/>
      <c r="K46" s="704"/>
      <c r="L46" s="58"/>
      <c r="M46" s="39">
        <f>SUM(M36,M38,M40,M42,M44)</f>
        <v>0</v>
      </c>
      <c r="N46" s="57"/>
      <c r="O46" s="702"/>
      <c r="P46" s="703"/>
      <c r="Q46" s="704"/>
      <c r="R46" s="58"/>
      <c r="S46" s="39">
        <f>SUM(S36,S38,S40,S42,S44)</f>
        <v>0</v>
      </c>
      <c r="T46" s="57"/>
      <c r="U46" s="723"/>
      <c r="V46" s="702"/>
      <c r="W46" s="703"/>
      <c r="X46" s="704"/>
      <c r="Y46" s="58"/>
      <c r="Z46" s="39">
        <f>SUM(Z36,Z38,Z40,Z42,Z44)</f>
        <v>0</v>
      </c>
      <c r="AA46" s="59"/>
      <c r="AB46" s="9"/>
    </row>
    <row r="47" spans="1:28" ht="18" customHeight="1">
      <c r="A47" s="56" t="s">
        <v>18</v>
      </c>
      <c r="B47" s="56"/>
      <c r="C47" s="16"/>
      <c r="D47" s="16"/>
      <c r="E47" s="56"/>
      <c r="F47" s="56"/>
      <c r="G47" s="16"/>
      <c r="H47" s="16"/>
      <c r="I47" s="16"/>
      <c r="J47" s="16"/>
      <c r="K47" s="16"/>
      <c r="L47" s="16"/>
      <c r="M47" s="16"/>
      <c r="N47" s="16"/>
      <c r="O47" s="16"/>
      <c r="P47" s="16"/>
      <c r="Q47" s="16"/>
      <c r="R47" s="16"/>
      <c r="S47" s="16"/>
      <c r="T47" s="16"/>
      <c r="U47" s="16"/>
      <c r="V47" s="16"/>
      <c r="W47" s="16"/>
      <c r="X47" s="16"/>
      <c r="Y47" s="16"/>
      <c r="Z47" s="16"/>
      <c r="AA47" s="16"/>
    </row>
    <row r="48" spans="1:28" ht="18" customHeight="1">
      <c r="A48" s="56"/>
      <c r="B48" s="60" t="s">
        <v>19</v>
      </c>
      <c r="C48" s="60"/>
      <c r="D48" s="60"/>
      <c r="E48" s="56"/>
      <c r="F48" s="60"/>
      <c r="G48" s="60"/>
      <c r="H48" s="60"/>
      <c r="I48" s="60"/>
      <c r="J48" s="60"/>
      <c r="K48" s="60"/>
      <c r="L48" s="60"/>
      <c r="M48" s="60"/>
      <c r="N48" s="60"/>
      <c r="O48" s="60"/>
      <c r="P48" s="60"/>
      <c r="Q48" s="60"/>
      <c r="R48" s="60"/>
      <c r="S48" s="60"/>
      <c r="T48" s="60"/>
      <c r="U48" s="60"/>
      <c r="V48" s="60"/>
      <c r="W48" s="60"/>
      <c r="X48" s="60"/>
      <c r="Y48" s="60"/>
      <c r="Z48" s="60"/>
      <c r="AA48" s="60"/>
    </row>
    <row r="49" spans="1:27" ht="18" customHeight="1">
      <c r="A49" s="56"/>
      <c r="B49" s="60" t="s">
        <v>29</v>
      </c>
      <c r="C49" s="60"/>
      <c r="D49" s="60"/>
      <c r="E49" s="56"/>
      <c r="F49" s="60"/>
      <c r="G49" s="60"/>
      <c r="H49" s="60"/>
      <c r="I49" s="60"/>
      <c r="J49" s="60"/>
      <c r="K49" s="60"/>
      <c r="L49" s="60"/>
      <c r="M49" s="60"/>
      <c r="N49" s="60"/>
      <c r="O49" s="60"/>
      <c r="P49" s="60"/>
      <c r="Q49" s="60"/>
      <c r="R49" s="60"/>
      <c r="S49" s="60"/>
      <c r="T49" s="60"/>
      <c r="U49" s="60"/>
      <c r="V49" s="60"/>
      <c r="W49" s="60"/>
      <c r="X49" s="60"/>
      <c r="Y49" s="60"/>
      <c r="Z49" s="60"/>
      <c r="AA49" s="60"/>
    </row>
    <row r="50" spans="1:27" ht="18" customHeight="1">
      <c r="A50" s="56"/>
      <c r="B50" s="60" t="s">
        <v>30</v>
      </c>
      <c r="C50" s="60"/>
      <c r="D50" s="60"/>
      <c r="E50" s="56"/>
      <c r="F50" s="60"/>
      <c r="G50" s="60"/>
      <c r="H50" s="60"/>
      <c r="I50" s="60"/>
      <c r="J50" s="60"/>
      <c r="K50" s="60"/>
      <c r="L50" s="60"/>
      <c r="M50" s="60"/>
      <c r="N50" s="60"/>
      <c r="O50" s="60"/>
      <c r="P50" s="60"/>
      <c r="Q50" s="60"/>
      <c r="R50" s="60"/>
      <c r="S50" s="60"/>
      <c r="T50" s="60"/>
      <c r="U50" s="60"/>
      <c r="V50" s="60"/>
      <c r="W50" s="60"/>
      <c r="X50" s="60"/>
      <c r="Y50" s="60"/>
      <c r="Z50" s="60"/>
      <c r="AA50" s="60"/>
    </row>
    <row r="51" spans="1:27" ht="18" customHeight="1">
      <c r="A51" s="56"/>
      <c r="B51" s="60" t="s">
        <v>203</v>
      </c>
      <c r="C51" s="60"/>
      <c r="D51" s="60"/>
      <c r="E51" s="56"/>
      <c r="F51" s="60"/>
      <c r="G51" s="60"/>
      <c r="H51" s="60"/>
      <c r="I51" s="60"/>
      <c r="J51" s="60"/>
      <c r="K51" s="60"/>
      <c r="L51" s="60"/>
      <c r="M51" s="60"/>
      <c r="N51" s="60"/>
      <c r="O51" s="60"/>
      <c r="P51" s="60"/>
      <c r="Q51" s="60"/>
      <c r="R51" s="60"/>
      <c r="S51" s="60"/>
      <c r="T51" s="60"/>
      <c r="U51" s="60"/>
      <c r="V51" s="60"/>
      <c r="W51" s="60"/>
      <c r="X51" s="60"/>
      <c r="Y51" s="60"/>
      <c r="Z51" s="60"/>
      <c r="AA51" s="60"/>
    </row>
    <row r="52" spans="1:27" ht="18" customHeight="1">
      <c r="A52" s="56"/>
      <c r="B52" s="60" t="s">
        <v>83</v>
      </c>
      <c r="C52" s="60"/>
      <c r="D52" s="60"/>
      <c r="E52" s="56"/>
      <c r="F52" s="60"/>
      <c r="G52" s="60"/>
      <c r="H52" s="60"/>
      <c r="I52" s="60"/>
      <c r="J52" s="60"/>
      <c r="K52" s="60"/>
      <c r="L52" s="60"/>
      <c r="M52" s="60"/>
      <c r="N52" s="60"/>
      <c r="O52" s="60"/>
      <c r="P52" s="60"/>
      <c r="Q52" s="60"/>
      <c r="R52" s="60"/>
      <c r="S52" s="60"/>
      <c r="T52" s="60"/>
      <c r="U52" s="60"/>
      <c r="V52" s="60"/>
      <c r="W52" s="60"/>
      <c r="X52" s="60"/>
      <c r="Y52" s="60"/>
      <c r="Z52" s="60"/>
      <c r="AA52" s="60"/>
    </row>
    <row r="53" spans="1:27" ht="18" customHeight="1">
      <c r="A53" s="56"/>
      <c r="B53" s="60" t="s">
        <v>84</v>
      </c>
      <c r="C53" s="60"/>
      <c r="D53" s="60"/>
      <c r="E53" s="56"/>
      <c r="F53" s="60"/>
      <c r="G53" s="60"/>
      <c r="H53" s="60"/>
      <c r="I53" s="60"/>
      <c r="J53" s="60"/>
      <c r="K53" s="60"/>
      <c r="L53" s="60"/>
      <c r="M53" s="60"/>
      <c r="N53" s="60"/>
      <c r="O53" s="60"/>
      <c r="P53" s="60"/>
      <c r="Q53" s="60"/>
      <c r="R53" s="60"/>
      <c r="S53" s="60"/>
      <c r="T53" s="60"/>
      <c r="U53" s="60"/>
      <c r="V53" s="60"/>
      <c r="W53" s="60"/>
      <c r="X53" s="60"/>
      <c r="Y53" s="60"/>
      <c r="Z53" s="60"/>
      <c r="AA53" s="60"/>
    </row>
    <row r="54" spans="1:27" ht="18" customHeight="1">
      <c r="A54" s="56"/>
      <c r="B54" s="60"/>
      <c r="C54" s="60"/>
      <c r="D54" s="60"/>
      <c r="E54" s="56"/>
      <c r="F54" s="60"/>
      <c r="G54" s="60"/>
      <c r="H54" s="60"/>
      <c r="I54" s="60"/>
      <c r="J54" s="60"/>
      <c r="K54" s="60"/>
      <c r="L54" s="60"/>
      <c r="M54" s="60"/>
      <c r="N54" s="60"/>
      <c r="O54" s="60"/>
      <c r="P54" s="60"/>
      <c r="Q54" s="60"/>
      <c r="R54" s="60"/>
      <c r="S54" s="60"/>
      <c r="T54" s="60"/>
      <c r="U54" s="60"/>
      <c r="V54" s="60"/>
      <c r="W54" s="60"/>
      <c r="X54" s="60"/>
      <c r="Y54" s="60"/>
      <c r="Z54" s="60"/>
      <c r="AA54" s="60"/>
    </row>
    <row r="55" spans="1:27" ht="18" customHeight="1">
      <c r="A55" s="56"/>
      <c r="B55" s="60"/>
      <c r="C55" s="60"/>
      <c r="D55" s="60"/>
      <c r="E55" s="56"/>
      <c r="F55" s="60"/>
      <c r="G55" s="60"/>
      <c r="H55" s="60"/>
      <c r="I55" s="60"/>
      <c r="J55" s="60"/>
      <c r="K55" s="60"/>
      <c r="L55" s="60"/>
      <c r="M55" s="60"/>
      <c r="N55" s="60"/>
      <c r="O55" s="60"/>
      <c r="P55" s="60"/>
      <c r="Q55" s="60"/>
      <c r="R55" s="60"/>
      <c r="S55" s="60"/>
      <c r="T55" s="60"/>
      <c r="U55" s="60"/>
      <c r="V55" s="60"/>
      <c r="W55" s="60"/>
      <c r="X55" s="60"/>
      <c r="Y55" s="60"/>
      <c r="Z55" s="60"/>
      <c r="AA55" s="60"/>
    </row>
    <row r="56" spans="1:27" ht="18" customHeight="1">
      <c r="A56" s="56"/>
      <c r="B56" s="60"/>
      <c r="C56" s="60"/>
      <c r="D56" s="60"/>
      <c r="E56" s="56"/>
      <c r="F56" s="60"/>
      <c r="G56" s="60"/>
      <c r="H56" s="60"/>
      <c r="I56" s="60"/>
      <c r="J56" s="60"/>
      <c r="K56" s="60"/>
      <c r="L56" s="60"/>
      <c r="M56" s="60"/>
      <c r="N56" s="60"/>
      <c r="O56" s="60"/>
      <c r="P56" s="60"/>
      <c r="Q56" s="60"/>
      <c r="R56" s="60"/>
      <c r="S56" s="60"/>
      <c r="T56" s="60"/>
      <c r="U56" s="60"/>
      <c r="V56" s="60"/>
      <c r="W56" s="60"/>
      <c r="X56" s="60"/>
      <c r="Y56" s="60"/>
      <c r="Z56" s="60"/>
      <c r="AA56" s="60"/>
    </row>
    <row r="57" spans="1:27" ht="18" customHeight="1">
      <c r="A57" s="56"/>
      <c r="B57" s="60"/>
      <c r="C57" s="60"/>
      <c r="D57" s="60"/>
      <c r="E57" s="56"/>
      <c r="F57" s="60"/>
      <c r="G57" s="60"/>
      <c r="H57" s="60"/>
      <c r="I57" s="60"/>
      <c r="J57" s="60"/>
      <c r="K57" s="60"/>
      <c r="L57" s="60"/>
      <c r="M57" s="60"/>
      <c r="N57" s="60"/>
      <c r="O57" s="60"/>
      <c r="P57" s="60"/>
      <c r="Q57" s="60"/>
      <c r="R57" s="60"/>
      <c r="S57" s="60"/>
      <c r="T57" s="60"/>
      <c r="U57" s="60"/>
      <c r="V57" s="60"/>
      <c r="W57" s="60"/>
      <c r="X57" s="60"/>
      <c r="Y57" s="60"/>
      <c r="Z57" s="60"/>
      <c r="AA57" s="60"/>
    </row>
    <row r="58" spans="1:27" ht="18" customHeight="1">
      <c r="AA58" s="269" t="str">
        <f>CONCATENATE("プロジェクト名","（",'交付申請（入力フォーム）'!D7,"）")</f>
        <v>プロジェクト名（）</v>
      </c>
    </row>
  </sheetData>
  <sheetProtection password="87FE" sheet="1" selectLockedCells="1"/>
  <mergeCells count="55">
    <mergeCell ref="A45:D46"/>
    <mergeCell ref="I45:K46"/>
    <mergeCell ref="O45:Q46"/>
    <mergeCell ref="V45:X46"/>
    <mergeCell ref="U45:U46"/>
    <mergeCell ref="A43:D44"/>
    <mergeCell ref="U35:U36"/>
    <mergeCell ref="U37:U38"/>
    <mergeCell ref="U39:U40"/>
    <mergeCell ref="U41:U42"/>
    <mergeCell ref="U43:U44"/>
    <mergeCell ref="U15:U16"/>
    <mergeCell ref="A35:D36"/>
    <mergeCell ref="A37:D38"/>
    <mergeCell ref="A39:D40"/>
    <mergeCell ref="A41:D42"/>
    <mergeCell ref="A17:D18"/>
    <mergeCell ref="I17:K18"/>
    <mergeCell ref="O17:Q18"/>
    <mergeCell ref="U17:U18"/>
    <mergeCell ref="U7:U8"/>
    <mergeCell ref="A9:D10"/>
    <mergeCell ref="U9:U10"/>
    <mergeCell ref="A11:D12"/>
    <mergeCell ref="A13:D14"/>
    <mergeCell ref="U11:U12"/>
    <mergeCell ref="U13:U14"/>
    <mergeCell ref="I5:N5"/>
    <mergeCell ref="I6:K6"/>
    <mergeCell ref="E5:H6"/>
    <mergeCell ref="A7:D8"/>
    <mergeCell ref="A15:D16"/>
    <mergeCell ref="A5:D6"/>
    <mergeCell ref="L6:N6"/>
    <mergeCell ref="V34:X34"/>
    <mergeCell ref="V17:X18"/>
    <mergeCell ref="V5:AA5"/>
    <mergeCell ref="V6:X6"/>
    <mergeCell ref="Y6:AA6"/>
    <mergeCell ref="O5:T5"/>
    <mergeCell ref="O6:Q6"/>
    <mergeCell ref="R6:T6"/>
    <mergeCell ref="A2:AA2"/>
    <mergeCell ref="A33:D34"/>
    <mergeCell ref="I34:K34"/>
    <mergeCell ref="L34:N34"/>
    <mergeCell ref="O34:Q34"/>
    <mergeCell ref="R34:T34"/>
    <mergeCell ref="Y34:AA34"/>
    <mergeCell ref="E33:H34"/>
    <mergeCell ref="I33:N33"/>
    <mergeCell ref="O33:T33"/>
    <mergeCell ref="U33:U34"/>
    <mergeCell ref="V33:AA33"/>
    <mergeCell ref="U5:U6"/>
  </mergeCells>
  <phoneticPr fontId="1"/>
  <printOptions horizontalCentered="1"/>
  <pageMargins left="0.78740157480314965" right="0.59055118110236227" top="0.78740157480314965" bottom="0.78740157480314965" header="0.31496062992125984" footer="0.31496062992125984"/>
  <pageSetup paperSize="9" scale="84" orientation="landscape" r:id="rId1"/>
  <rowBreaks count="1" manualBreakCount="1">
    <brk id="30"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42"/>
  <sheetViews>
    <sheetView zoomScaleNormal="100" workbookViewId="0"/>
  </sheetViews>
  <sheetFormatPr defaultColWidth="9" defaultRowHeight="12"/>
  <cols>
    <col min="1" max="1" width="4.375" style="187" customWidth="1"/>
    <col min="2" max="3" width="20.5" style="188" customWidth="1"/>
    <col min="4" max="9" width="11" style="189" customWidth="1"/>
    <col min="10" max="10" width="7.875" style="188" customWidth="1"/>
    <col min="11" max="11" width="1.5" style="188" customWidth="1"/>
    <col min="12" max="12" width="3" style="188" customWidth="1"/>
    <col min="13" max="13" width="4.75" style="188" customWidth="1"/>
    <col min="14" max="21" width="9" style="188"/>
    <col min="22" max="22" width="4.125" style="188" customWidth="1"/>
    <col min="23" max="16384" width="9" style="188"/>
  </cols>
  <sheetData>
    <row r="1" spans="1:22" ht="21" customHeight="1">
      <c r="J1" s="407" t="s">
        <v>294</v>
      </c>
    </row>
    <row r="2" spans="1:22" s="18" customFormat="1" ht="24.75" customHeight="1">
      <c r="A2" s="172" t="s">
        <v>109</v>
      </c>
      <c r="D2" s="173"/>
      <c r="E2" s="173"/>
      <c r="F2" s="173"/>
      <c r="G2" s="173"/>
      <c r="H2" s="173"/>
      <c r="I2" s="173"/>
      <c r="J2" s="174" t="s">
        <v>110</v>
      </c>
      <c r="K2" s="174"/>
      <c r="L2" s="208"/>
      <c r="M2" s="208"/>
      <c r="N2" s="208"/>
      <c r="O2" s="208"/>
      <c r="P2" s="208"/>
      <c r="Q2" s="208"/>
      <c r="R2" s="208"/>
      <c r="S2" s="208"/>
      <c r="T2" s="208"/>
      <c r="U2" s="208"/>
    </row>
    <row r="3" spans="1:22" s="18" customFormat="1" ht="30" customHeight="1">
      <c r="A3" s="728" t="s">
        <v>61</v>
      </c>
      <c r="B3" s="728" t="s">
        <v>119</v>
      </c>
      <c r="C3" s="728" t="s">
        <v>111</v>
      </c>
      <c r="D3" s="731" t="s">
        <v>82</v>
      </c>
      <c r="E3" s="732"/>
      <c r="F3" s="733"/>
      <c r="G3" s="731" t="s">
        <v>69</v>
      </c>
      <c r="H3" s="732"/>
      <c r="I3" s="733"/>
      <c r="J3" s="728" t="s">
        <v>59</v>
      </c>
      <c r="K3" s="175"/>
      <c r="L3" s="208"/>
      <c r="M3" s="209"/>
      <c r="N3" s="208"/>
      <c r="O3" s="208"/>
      <c r="P3" s="208"/>
      <c r="Q3" s="208"/>
      <c r="R3" s="208"/>
      <c r="S3" s="208"/>
      <c r="T3" s="208"/>
      <c r="U3" s="208"/>
    </row>
    <row r="4" spans="1:22" s="18" customFormat="1" ht="35.25" customHeight="1">
      <c r="A4" s="729"/>
      <c r="B4" s="729"/>
      <c r="C4" s="729"/>
      <c r="D4" s="176" t="s">
        <v>112</v>
      </c>
      <c r="E4" s="177" t="s">
        <v>120</v>
      </c>
      <c r="F4" s="177" t="s">
        <v>122</v>
      </c>
      <c r="G4" s="176" t="s">
        <v>112</v>
      </c>
      <c r="H4" s="177" t="s">
        <v>120</v>
      </c>
      <c r="I4" s="177" t="s">
        <v>122</v>
      </c>
      <c r="J4" s="729"/>
      <c r="K4" s="175"/>
      <c r="L4" s="208"/>
      <c r="M4" s="209"/>
      <c r="N4" s="208"/>
      <c r="O4" s="208"/>
      <c r="P4" s="208"/>
      <c r="Q4" s="208"/>
      <c r="R4" s="208"/>
      <c r="S4" s="208"/>
      <c r="T4" s="208"/>
      <c r="U4" s="208"/>
    </row>
    <row r="5" spans="1:22" s="18" customFormat="1" ht="21.95" customHeight="1">
      <c r="A5" s="178">
        <v>1</v>
      </c>
      <c r="B5" s="271" t="str">
        <f>IF('交付申請（入力フォーム）'!C40="","",'交付申請（入力フォーム）'!C40)</f>
        <v/>
      </c>
      <c r="C5" s="271" t="str">
        <f>IF('交付申請（入力フォーム）'!F40="","",'交付申請（入力フォーム）'!F40)</f>
        <v/>
      </c>
      <c r="D5" s="312" t="str">
        <f>IF(B5="","",INDEX('交付申請（別紙２）'!$J$8:$W$16,IF($B5='交付申請（入力フォーム）'!$D$32,1,IF($B5='交付申請（入力フォーム）'!$D$33,3,IF($B5='交付申請（入力フォーム）'!$D$34,5,IF($B5='交付申請（入力フォーム）'!$D$35,7,IF($B5='交付申請（入力フォーム）'!$D$36,9,"エラー"))))),1))</f>
        <v/>
      </c>
      <c r="E5" s="312" t="str">
        <f>IF(C5="","",INDEX('交付申請（別紙２）'!$J$8:$W$16,IF($B5='交付申請（入力フォーム）'!$D$32,1,IF($B5='交付申請（入力フォーム）'!$D$33,3,IF($B5='交付申請（入力フォーム）'!$D$34,5,IF($B5='交付申請（入力フォーム）'!$D$35,7,IF($B5='交付申請（入力フォーム）'!$D$36,9,"エラー"))))),7))</f>
        <v/>
      </c>
      <c r="F5" s="312" t="str">
        <f>IF(D5="","",INDEX('交付申請（別紙２）'!$J$8:$W$16,IF($B5='交付申請（入力フォーム）'!$D$32,1,IF($B5='交付申請（入力フォーム）'!$D$33,3,IF($B5='交付申請（入力フォーム）'!$D$34,5,IF($B5='交付申請（入力フォーム）'!$D$35,7,IF($B5='交付申請（入力フォーム）'!$D$36,9,"エラー"))))),14))</f>
        <v/>
      </c>
      <c r="G5" s="312" t="str">
        <f>IF(B5="","",INDEX('交付申請（別紙２）'!$J$36:$W$44,IF($B5='交付申請（入力フォーム）'!$D$32,1,IF($B5='交付申請（入力フォーム）'!$D$33,3,IF($B5='交付申請（入力フォーム）'!$D$34,5,IF($B5='交付申請（入力フォーム）'!$D$35,7,IF($B5='交付申請（入力フォーム）'!$D$36,9,"エラー"))))),1))</f>
        <v/>
      </c>
      <c r="H5" s="312" t="str">
        <f>IF(C5="","",INDEX('交付申請（別紙２）'!$J$36:$W$44,IF($B5='交付申請（入力フォーム）'!$D$32,1,IF($B5='交付申請（入力フォーム）'!$D$33,3,IF($B5='交付申請（入力フォーム）'!$D$34,5,IF($B5='交付申請（入力フォーム）'!$D$35,7,IF($B5='交付申請（入力フォーム）'!$D$36,9,"エラー"))))),7))</f>
        <v/>
      </c>
      <c r="I5" s="312" t="str">
        <f>IF(D5="","",INDEX('交付申請（別紙２）'!$J$36:$W$44,IF($B5='交付申請（入力フォーム）'!$D$32,1,IF($B5='交付申請（入力フォーム）'!$D$33,3,IF($B5='交付申請（入力フォーム）'!$D$34,5,IF($B5='交付申請（入力フォーム）'!$D$35,7,IF($B5='交付申請（入力フォーム）'!$D$36,9,"エラー"))))),14))</f>
        <v/>
      </c>
      <c r="J5" s="179"/>
      <c r="L5" s="208"/>
      <c r="M5" s="210"/>
      <c r="N5" s="730"/>
      <c r="O5" s="730"/>
      <c r="P5" s="730"/>
      <c r="Q5" s="730"/>
      <c r="R5" s="730"/>
      <c r="S5" s="730"/>
      <c r="T5" s="730"/>
      <c r="U5" s="730"/>
    </row>
    <row r="6" spans="1:22" s="18" customFormat="1" ht="21.95" customHeight="1">
      <c r="A6" s="180">
        <v>2</v>
      </c>
      <c r="B6" s="271" t="str">
        <f>IF('交付申請（入力フォーム）'!C41="","",'交付申請（入力フォーム）'!C41)</f>
        <v/>
      </c>
      <c r="C6" s="271" t="str">
        <f>IF('交付申請（入力フォーム）'!F41="","",'交付申請（入力フォーム）'!F41)</f>
        <v/>
      </c>
      <c r="D6" s="313" t="str">
        <f>IF(B6="","",INDEX('交付申請（別紙２）'!$J$8:$W$16,IF($B6='交付申請（入力フォーム）'!$D$32,1,IF($B6='交付申請（入力フォーム）'!$D$33,3,IF($B6='交付申請（入力フォーム）'!$D$34,5,IF($B6='交付申請（入力フォーム）'!$D$35,7,IF($B6='交付申請（入力フォーム）'!$D$36,9,"エラー"))))),1))</f>
        <v/>
      </c>
      <c r="E6" s="313" t="str">
        <f>IF(C6="","",INDEX('交付申請（別紙２）'!$J$8:$W$16,IF($B6='交付申請（入力フォーム）'!$D$32,1,IF($B6='交付申請（入力フォーム）'!$D$33,3,IF($B6='交付申請（入力フォーム）'!$D$34,5,IF($B6='交付申請（入力フォーム）'!$D$35,7,IF($B6='交付申請（入力フォーム）'!$D$36,9,"エラー"))))),7))</f>
        <v/>
      </c>
      <c r="F6" s="313" t="str">
        <f>IF(D6="","",INDEX('交付申請（別紙２）'!$J$8:$W$16,IF($B6='交付申請（入力フォーム）'!$D$32,1,IF($B6='交付申請（入力フォーム）'!$D$33,3,IF($B6='交付申請（入力フォーム）'!$D$34,5,IF($B6='交付申請（入力フォーム）'!$D$35,7,IF($B6='交付申請（入力フォーム）'!$D$36,9,"エラー"))))),14))</f>
        <v/>
      </c>
      <c r="G6" s="313" t="str">
        <f>IF(B6="","",INDEX('交付申請（別紙２）'!$J$36:$W$44,IF($B6='交付申請（入力フォーム）'!$D$32,1,IF($B6='交付申請（入力フォーム）'!$D$33,3,IF($B6='交付申請（入力フォーム）'!$D$34,5,IF($B6='交付申請（入力フォーム）'!$D$35,7,IF($B6='交付申請（入力フォーム）'!$D$36,9,"エラー"))))),1))</f>
        <v/>
      </c>
      <c r="H6" s="313" t="str">
        <f>IF(C6="","",INDEX('交付申請（別紙２）'!$J$36:$W$44,IF($B6='交付申請（入力フォーム）'!$D$32,1,IF($B6='交付申請（入力フォーム）'!$D$33,3,IF($B6='交付申請（入力フォーム）'!$D$34,5,IF($B6='交付申請（入力フォーム）'!$D$35,7,IF($B6='交付申請（入力フォーム）'!$D$36,9,"エラー"))))),7))</f>
        <v/>
      </c>
      <c r="I6" s="313" t="str">
        <f>IF(D6="","",INDEX('交付申請（別紙２）'!$J$36:$W$44,IF($B6='交付申請（入力フォーム）'!$D$32,1,IF($B6='交付申請（入力フォーム）'!$D$33,3,IF($B6='交付申請（入力フォーム）'!$D$34,5,IF($B6='交付申請（入力フォーム）'!$D$35,7,IF($B6='交付申請（入力フォーム）'!$D$36,9,"エラー"))))),14))</f>
        <v/>
      </c>
      <c r="J6" s="181"/>
      <c r="L6" s="208"/>
      <c r="M6" s="208"/>
      <c r="N6" s="730"/>
      <c r="O6" s="730"/>
      <c r="P6" s="730"/>
      <c r="Q6" s="730"/>
      <c r="R6" s="730"/>
      <c r="S6" s="730"/>
      <c r="T6" s="730"/>
      <c r="U6" s="730"/>
    </row>
    <row r="7" spans="1:22" s="18" customFormat="1" ht="21.95" customHeight="1">
      <c r="A7" s="180">
        <v>3</v>
      </c>
      <c r="B7" s="271" t="str">
        <f>IF('交付申請（入力フォーム）'!C42="","",'交付申請（入力フォーム）'!C42)</f>
        <v/>
      </c>
      <c r="C7" s="271" t="str">
        <f>IF('交付申請（入力フォーム）'!F42="","",'交付申請（入力フォーム）'!F42)</f>
        <v/>
      </c>
      <c r="D7" s="313" t="str">
        <f>IF(B7="","",INDEX('交付申請（別紙２）'!$J$8:$W$16,IF($B7='交付申請（入力フォーム）'!$D$32,1,IF($B7='交付申請（入力フォーム）'!$D$33,3,IF($B7='交付申請（入力フォーム）'!$D$34,5,IF($B7='交付申請（入力フォーム）'!$D$35,7,IF($B7='交付申請（入力フォーム）'!$D$36,9,"エラー"))))),1))</f>
        <v/>
      </c>
      <c r="E7" s="313" t="str">
        <f>IF(C7="","",INDEX('交付申請（別紙２）'!$J$8:$W$16,IF($B7='交付申請（入力フォーム）'!$D$32,1,IF($B7='交付申請（入力フォーム）'!$D$33,3,IF($B7='交付申請（入力フォーム）'!$D$34,5,IF($B7='交付申請（入力フォーム）'!$D$35,7,IF($B7='交付申請（入力フォーム）'!$D$36,9,"エラー"))))),7))</f>
        <v/>
      </c>
      <c r="F7" s="313" t="str">
        <f>IF(D7="","",INDEX('交付申請（別紙２）'!$J$8:$W$16,IF($B7='交付申請（入力フォーム）'!$D$32,1,IF($B7='交付申請（入力フォーム）'!$D$33,3,IF($B7='交付申請（入力フォーム）'!$D$34,5,IF($B7='交付申請（入力フォーム）'!$D$35,7,IF($B7='交付申請（入力フォーム）'!$D$36,9,"エラー"))))),14))</f>
        <v/>
      </c>
      <c r="G7" s="313" t="str">
        <f>IF(B7="","",INDEX('交付申請（別紙２）'!$J$36:$W$44,IF($B7='交付申請（入力フォーム）'!$D$32,1,IF($B7='交付申請（入力フォーム）'!$D$33,3,IF($B7='交付申請（入力フォーム）'!$D$34,5,IF($B7='交付申請（入力フォーム）'!$D$35,7,IF($B7='交付申請（入力フォーム）'!$D$36,9,"エラー"))))),1))</f>
        <v/>
      </c>
      <c r="H7" s="313" t="str">
        <f>IF(C7="","",INDEX('交付申請（別紙２）'!$J$36:$W$44,IF($B7='交付申請（入力フォーム）'!$D$32,1,IF($B7='交付申請（入力フォーム）'!$D$33,3,IF($B7='交付申請（入力フォーム）'!$D$34,5,IF($B7='交付申請（入力フォーム）'!$D$35,7,IF($B7='交付申請（入力フォーム）'!$D$36,9,"エラー"))))),7))</f>
        <v/>
      </c>
      <c r="I7" s="313" t="str">
        <f>IF(D7="","",INDEX('交付申請（別紙２）'!$J$36:$W$44,IF($B7='交付申請（入力フォーム）'!$D$32,1,IF($B7='交付申請（入力フォーム）'!$D$33,3,IF($B7='交付申請（入力フォーム）'!$D$34,5,IF($B7='交付申請（入力フォーム）'!$D$35,7,IF($B7='交付申請（入力フォーム）'!$D$36,9,"エラー"))))),14))</f>
        <v/>
      </c>
      <c r="J7" s="181"/>
      <c r="L7" s="208"/>
      <c r="M7" s="211"/>
      <c r="N7" s="212"/>
      <c r="O7" s="212"/>
      <c r="P7" s="212"/>
      <c r="Q7" s="212"/>
      <c r="R7" s="212"/>
      <c r="S7" s="212"/>
      <c r="T7" s="212"/>
      <c r="U7" s="212"/>
    </row>
    <row r="8" spans="1:22" s="18" customFormat="1" ht="21.95" customHeight="1">
      <c r="A8" s="180">
        <v>4</v>
      </c>
      <c r="B8" s="271" t="str">
        <f>IF('交付申請（入力フォーム）'!C43="","",'交付申請（入力フォーム）'!C43)</f>
        <v/>
      </c>
      <c r="C8" s="271" t="str">
        <f>IF('交付申請（入力フォーム）'!F43="","",'交付申請（入力フォーム）'!F43)</f>
        <v/>
      </c>
      <c r="D8" s="313" t="str">
        <f>IF(B8="","",INDEX('交付申請（別紙２）'!$J$8:$W$16,IF($B8='交付申請（入力フォーム）'!$D$32,1,IF($B8='交付申請（入力フォーム）'!$D$33,3,IF($B8='交付申請（入力フォーム）'!$D$34,5,IF($B8='交付申請（入力フォーム）'!$D$35,7,IF($B8='交付申請（入力フォーム）'!$D$36,9,"エラー"))))),1))</f>
        <v/>
      </c>
      <c r="E8" s="313" t="str">
        <f>IF(C8="","",INDEX('交付申請（別紙２）'!$J$8:$W$16,IF($B8='交付申請（入力フォーム）'!$D$32,1,IF($B8='交付申請（入力フォーム）'!$D$33,3,IF($B8='交付申請（入力フォーム）'!$D$34,5,IF($B8='交付申請（入力フォーム）'!$D$35,7,IF($B8='交付申請（入力フォーム）'!$D$36,9,"エラー"))))),7))</f>
        <v/>
      </c>
      <c r="F8" s="313" t="str">
        <f>IF(D8="","",INDEX('交付申請（別紙２）'!$J$8:$W$16,IF($B8='交付申請（入力フォーム）'!$D$32,1,IF($B8='交付申請（入力フォーム）'!$D$33,3,IF($B8='交付申請（入力フォーム）'!$D$34,5,IF($B8='交付申請（入力フォーム）'!$D$35,7,IF($B8='交付申請（入力フォーム）'!$D$36,9,"エラー"))))),14))</f>
        <v/>
      </c>
      <c r="G8" s="313" t="str">
        <f>IF(B8="","",INDEX('交付申請（別紙２）'!$J$36:$W$44,IF($B8='交付申請（入力フォーム）'!$D$32,1,IF($B8='交付申請（入力フォーム）'!$D$33,3,IF($B8='交付申請（入力フォーム）'!$D$34,5,IF($B8='交付申請（入力フォーム）'!$D$35,7,IF($B8='交付申請（入力フォーム）'!$D$36,9,"エラー"))))),1))</f>
        <v/>
      </c>
      <c r="H8" s="313" t="str">
        <f>IF(C8="","",INDEX('交付申請（別紙２）'!$J$36:$W$44,IF($B8='交付申請（入力フォーム）'!$D$32,1,IF($B8='交付申請（入力フォーム）'!$D$33,3,IF($B8='交付申請（入力フォーム）'!$D$34,5,IF($B8='交付申請（入力フォーム）'!$D$35,7,IF($B8='交付申請（入力フォーム）'!$D$36,9,"エラー"))))),7))</f>
        <v/>
      </c>
      <c r="I8" s="313" t="str">
        <f>IF(D8="","",INDEX('交付申請（別紙２）'!$J$36:$W$44,IF($B8='交付申請（入力フォーム）'!$D$32,1,IF($B8='交付申請（入力フォーム）'!$D$33,3,IF($B8='交付申請（入力フォーム）'!$D$34,5,IF($B8='交付申請（入力フォーム）'!$D$35,7,IF($B8='交付申請（入力フォーム）'!$D$36,9,"エラー"))))),14))</f>
        <v/>
      </c>
      <c r="J8" s="181"/>
      <c r="L8" s="208"/>
      <c r="M8" s="211"/>
      <c r="N8" s="212"/>
      <c r="O8" s="212"/>
      <c r="P8" s="212"/>
      <c r="Q8" s="212"/>
      <c r="R8" s="212"/>
      <c r="S8" s="212"/>
      <c r="T8" s="212"/>
      <c r="U8" s="212"/>
    </row>
    <row r="9" spans="1:22" s="18" customFormat="1" ht="21.95" customHeight="1">
      <c r="A9" s="180">
        <v>5</v>
      </c>
      <c r="B9" s="271" t="str">
        <f>IF('交付申請（入力フォーム）'!C44="","",'交付申請（入力フォーム）'!C44)</f>
        <v/>
      </c>
      <c r="C9" s="271" t="str">
        <f>IF('交付申請（入力フォーム）'!F44="","",'交付申請（入力フォーム）'!F44)</f>
        <v/>
      </c>
      <c r="D9" s="313" t="str">
        <f>IF(B9="","",INDEX('交付申請（別紙２）'!$J$8:$W$16,IF($B9='交付申請（入力フォーム）'!$D$32,1,IF($B9='交付申請（入力フォーム）'!$D$33,3,IF($B9='交付申請（入力フォーム）'!$D$34,5,IF($B9='交付申請（入力フォーム）'!$D$35,7,IF($B9='交付申請（入力フォーム）'!$D$36,9,"エラー"))))),1))</f>
        <v/>
      </c>
      <c r="E9" s="313" t="str">
        <f>IF(C9="","",INDEX('交付申請（別紙２）'!$J$8:$W$16,IF($B9='交付申請（入力フォーム）'!$D$32,1,IF($B9='交付申請（入力フォーム）'!$D$33,3,IF($B9='交付申請（入力フォーム）'!$D$34,5,IF($B9='交付申請（入力フォーム）'!$D$35,7,IF($B9='交付申請（入力フォーム）'!$D$36,9,"エラー"))))),7))</f>
        <v/>
      </c>
      <c r="F9" s="313" t="str">
        <f>IF(D9="","",INDEX('交付申請（別紙２）'!$J$8:$W$16,IF($B9='交付申請（入力フォーム）'!$D$32,1,IF($B9='交付申請（入力フォーム）'!$D$33,3,IF($B9='交付申請（入力フォーム）'!$D$34,5,IF($B9='交付申請（入力フォーム）'!$D$35,7,IF($B9='交付申請（入力フォーム）'!$D$36,9,"エラー"))))),14))</f>
        <v/>
      </c>
      <c r="G9" s="313" t="str">
        <f>IF(B9="","",INDEX('交付申請（別紙２）'!$J$36:$W$44,IF($B9='交付申請（入力フォーム）'!$D$32,1,IF($B9='交付申請（入力フォーム）'!$D$33,3,IF($B9='交付申請（入力フォーム）'!$D$34,5,IF($B9='交付申請（入力フォーム）'!$D$35,7,IF($B9='交付申請（入力フォーム）'!$D$36,9,"エラー"))))),1))</f>
        <v/>
      </c>
      <c r="H9" s="313" t="str">
        <f>IF(C9="","",INDEX('交付申請（別紙２）'!$J$36:$W$44,IF($B9='交付申請（入力フォーム）'!$D$32,1,IF($B9='交付申請（入力フォーム）'!$D$33,3,IF($B9='交付申請（入力フォーム）'!$D$34,5,IF($B9='交付申請（入力フォーム）'!$D$35,7,IF($B9='交付申請（入力フォーム）'!$D$36,9,"エラー"))))),7))</f>
        <v/>
      </c>
      <c r="I9" s="313" t="str">
        <f>IF(D9="","",INDEX('交付申請（別紙２）'!$J$36:$W$44,IF($B9='交付申請（入力フォーム）'!$D$32,1,IF($B9='交付申請（入力フォーム）'!$D$33,3,IF($B9='交付申請（入力フォーム）'!$D$34,5,IF($B9='交付申請（入力フォーム）'!$D$35,7,IF($B9='交付申請（入力フォーム）'!$D$36,9,"エラー"))))),14))</f>
        <v/>
      </c>
      <c r="J9" s="181"/>
      <c r="L9" s="208"/>
      <c r="M9" s="210"/>
      <c r="N9" s="213"/>
      <c r="O9" s="214"/>
      <c r="P9" s="214"/>
      <c r="Q9" s="214"/>
      <c r="R9" s="214"/>
      <c r="S9" s="214"/>
      <c r="T9" s="214"/>
      <c r="U9" s="214"/>
    </row>
    <row r="10" spans="1:22" s="18" customFormat="1" ht="21.95" customHeight="1">
      <c r="A10" s="180">
        <v>6</v>
      </c>
      <c r="B10" s="271" t="str">
        <f>IF('交付申請（入力フォーム）'!C45="","",'交付申請（入力フォーム）'!C45)</f>
        <v/>
      </c>
      <c r="C10" s="271" t="str">
        <f>IF('交付申請（入力フォーム）'!F45="","",'交付申請（入力フォーム）'!F45)</f>
        <v/>
      </c>
      <c r="D10" s="313" t="str">
        <f>IF(B10="","",INDEX('交付申請（別紙２）'!$J$8:$W$16,IF($B10='交付申請（入力フォーム）'!$D$32,1,IF($B10='交付申請（入力フォーム）'!$D$33,3,IF($B10='交付申請（入力フォーム）'!$D$34,5,IF($B10='交付申請（入力フォーム）'!$D$35,7,IF($B10='交付申請（入力フォーム）'!$D$36,9,"エラー"))))),1))</f>
        <v/>
      </c>
      <c r="E10" s="313" t="str">
        <f>IF(C10="","",INDEX('交付申請（別紙２）'!$J$8:$W$16,IF($B10='交付申請（入力フォーム）'!$D$32,1,IF($B10='交付申請（入力フォーム）'!$D$33,3,IF($B10='交付申請（入力フォーム）'!$D$34,5,IF($B10='交付申請（入力フォーム）'!$D$35,7,IF($B10='交付申請（入力フォーム）'!$D$36,9,"エラー"))))),7))</f>
        <v/>
      </c>
      <c r="F10" s="313" t="str">
        <f>IF(D10="","",INDEX('交付申請（別紙２）'!$J$8:$W$16,IF($B10='交付申請（入力フォーム）'!$D$32,1,IF($B10='交付申請（入力フォーム）'!$D$33,3,IF($B10='交付申請（入力フォーム）'!$D$34,5,IF($B10='交付申請（入力フォーム）'!$D$35,7,IF($B10='交付申請（入力フォーム）'!$D$36,9,"エラー"))))),14))</f>
        <v/>
      </c>
      <c r="G10" s="313" t="str">
        <f>IF(B10="","",INDEX('交付申請（別紙２）'!$J$36:$W$44,IF($B10='交付申請（入力フォーム）'!$D$32,1,IF($B10='交付申請（入力フォーム）'!$D$33,3,IF($B10='交付申請（入力フォーム）'!$D$34,5,IF($B10='交付申請（入力フォーム）'!$D$35,7,IF($B10='交付申請（入力フォーム）'!$D$36,9,"エラー"))))),1))</f>
        <v/>
      </c>
      <c r="H10" s="313" t="str">
        <f>IF(C10="","",INDEX('交付申請（別紙２）'!$J$36:$W$44,IF($B10='交付申請（入力フォーム）'!$D$32,1,IF($B10='交付申請（入力フォーム）'!$D$33,3,IF($B10='交付申請（入力フォーム）'!$D$34,5,IF($B10='交付申請（入力フォーム）'!$D$35,7,IF($B10='交付申請（入力フォーム）'!$D$36,9,"エラー"))))),7))</f>
        <v/>
      </c>
      <c r="I10" s="313" t="str">
        <f>IF(D10="","",INDEX('交付申請（別紙２）'!$J$36:$W$44,IF($B10='交付申請（入力フォーム）'!$D$32,1,IF($B10='交付申請（入力フォーム）'!$D$33,3,IF($B10='交付申請（入力フォーム）'!$D$34,5,IF($B10='交付申請（入力フォーム）'!$D$35,7,IF($B10='交付申請（入力フォーム）'!$D$36,9,"エラー"))))),14))</f>
        <v/>
      </c>
      <c r="J10" s="181"/>
      <c r="L10" s="208"/>
      <c r="M10" s="210"/>
      <c r="N10" s="730"/>
      <c r="O10" s="730"/>
      <c r="P10" s="730"/>
      <c r="Q10" s="730"/>
      <c r="R10" s="730"/>
      <c r="S10" s="730"/>
      <c r="T10" s="730"/>
      <c r="U10" s="730"/>
      <c r="V10" s="182"/>
    </row>
    <row r="11" spans="1:22" s="18" customFormat="1" ht="21.95" customHeight="1">
      <c r="A11" s="180">
        <v>7</v>
      </c>
      <c r="B11" s="271" t="str">
        <f>IF('交付申請（入力フォーム）'!C46="","",'交付申請（入力フォーム）'!C46)</f>
        <v/>
      </c>
      <c r="C11" s="271" t="str">
        <f>IF('交付申請（入力フォーム）'!F46="","",'交付申請（入力フォーム）'!F46)</f>
        <v/>
      </c>
      <c r="D11" s="313" t="str">
        <f>IF(B11="","",INDEX('交付申請（別紙２）'!$J$8:$W$16,IF($B11='交付申請（入力フォーム）'!$D$32,1,IF($B11='交付申請（入力フォーム）'!$D$33,3,IF($B11='交付申請（入力フォーム）'!$D$34,5,IF($B11='交付申請（入力フォーム）'!$D$35,7,IF($B11='交付申請（入力フォーム）'!$D$36,9,"エラー"))))),1))</f>
        <v/>
      </c>
      <c r="E11" s="313" t="str">
        <f>IF(C11="","",INDEX('交付申請（別紙２）'!$J$8:$W$16,IF($B11='交付申請（入力フォーム）'!$D$32,1,IF($B11='交付申請（入力フォーム）'!$D$33,3,IF($B11='交付申請（入力フォーム）'!$D$34,5,IF($B11='交付申請（入力フォーム）'!$D$35,7,IF($B11='交付申請（入力フォーム）'!$D$36,9,"エラー"))))),7))</f>
        <v/>
      </c>
      <c r="F11" s="313" t="str">
        <f>IF(D11="","",INDEX('交付申請（別紙２）'!$J$8:$W$16,IF($B11='交付申請（入力フォーム）'!$D$32,1,IF($B11='交付申請（入力フォーム）'!$D$33,3,IF($B11='交付申請（入力フォーム）'!$D$34,5,IF($B11='交付申請（入力フォーム）'!$D$35,7,IF($B11='交付申請（入力フォーム）'!$D$36,9,"エラー"))))),14))</f>
        <v/>
      </c>
      <c r="G11" s="313" t="str">
        <f>IF(B11="","",INDEX('交付申請（別紙２）'!$J$36:$W$44,IF($B11='交付申請（入力フォーム）'!$D$32,1,IF($B11='交付申請（入力フォーム）'!$D$33,3,IF($B11='交付申請（入力フォーム）'!$D$34,5,IF($B11='交付申請（入力フォーム）'!$D$35,7,IF($B11='交付申請（入力フォーム）'!$D$36,9,"エラー"))))),1))</f>
        <v/>
      </c>
      <c r="H11" s="313" t="str">
        <f>IF(C11="","",INDEX('交付申請（別紙２）'!$J$36:$W$44,IF($B11='交付申請（入力フォーム）'!$D$32,1,IF($B11='交付申請（入力フォーム）'!$D$33,3,IF($B11='交付申請（入力フォーム）'!$D$34,5,IF($B11='交付申請（入力フォーム）'!$D$35,7,IF($B11='交付申請（入力フォーム）'!$D$36,9,"エラー"))))),7))</f>
        <v/>
      </c>
      <c r="I11" s="313" t="str">
        <f>IF(D11="","",INDEX('交付申請（別紙２）'!$J$36:$W$44,IF($B11='交付申請（入力フォーム）'!$D$32,1,IF($B11='交付申請（入力フォーム）'!$D$33,3,IF($B11='交付申請（入力フォーム）'!$D$34,5,IF($B11='交付申請（入力フォーム）'!$D$35,7,IF($B11='交付申請（入力フォーム）'!$D$36,9,"エラー"))))),14))</f>
        <v/>
      </c>
      <c r="J11" s="181"/>
      <c r="L11" s="208"/>
      <c r="M11" s="215"/>
      <c r="N11" s="212"/>
      <c r="O11" s="216"/>
      <c r="P11" s="216"/>
      <c r="Q11" s="216"/>
      <c r="R11" s="216"/>
      <c r="S11" s="216"/>
      <c r="T11" s="216"/>
      <c r="U11" s="216"/>
    </row>
    <row r="12" spans="1:22" s="18" customFormat="1" ht="21.95" customHeight="1">
      <c r="A12" s="180">
        <v>8</v>
      </c>
      <c r="B12" s="271" t="str">
        <f>IF('交付申請（入力フォーム）'!C47="","",'交付申請（入力フォーム）'!C47)</f>
        <v/>
      </c>
      <c r="C12" s="271" t="str">
        <f>IF('交付申請（入力フォーム）'!F47="","",'交付申請（入力フォーム）'!F47)</f>
        <v/>
      </c>
      <c r="D12" s="313" t="str">
        <f>IF(B12="","",INDEX('交付申請（別紙２）'!$J$8:$W$16,IF($B12='交付申請（入力フォーム）'!$D$32,1,IF($B12='交付申請（入力フォーム）'!$D$33,3,IF($B12='交付申請（入力フォーム）'!$D$34,5,IF($B12='交付申請（入力フォーム）'!$D$35,7,IF($B12='交付申請（入力フォーム）'!$D$36,9,"エラー"))))),1))</f>
        <v/>
      </c>
      <c r="E12" s="313" t="str">
        <f>IF(C12="","",INDEX('交付申請（別紙２）'!$J$8:$W$16,IF($B12='交付申請（入力フォーム）'!$D$32,1,IF($B12='交付申請（入力フォーム）'!$D$33,3,IF($B12='交付申請（入力フォーム）'!$D$34,5,IF($B12='交付申請（入力フォーム）'!$D$35,7,IF($B12='交付申請（入力フォーム）'!$D$36,9,"エラー"))))),7))</f>
        <v/>
      </c>
      <c r="F12" s="313" t="str">
        <f>IF(D12="","",INDEX('交付申請（別紙２）'!$J$8:$W$16,IF($B12='交付申請（入力フォーム）'!$D$32,1,IF($B12='交付申請（入力フォーム）'!$D$33,3,IF($B12='交付申請（入力フォーム）'!$D$34,5,IF($B12='交付申請（入力フォーム）'!$D$35,7,IF($B12='交付申請（入力フォーム）'!$D$36,9,"エラー"))))),14))</f>
        <v/>
      </c>
      <c r="G12" s="313" t="str">
        <f>IF(B12="","",INDEX('交付申請（別紙２）'!$J$36:$W$44,IF($B12='交付申請（入力フォーム）'!$D$32,1,IF($B12='交付申請（入力フォーム）'!$D$33,3,IF($B12='交付申請（入力フォーム）'!$D$34,5,IF($B12='交付申請（入力フォーム）'!$D$35,7,IF($B12='交付申請（入力フォーム）'!$D$36,9,"エラー"))))),1))</f>
        <v/>
      </c>
      <c r="H12" s="313" t="str">
        <f>IF(C12="","",INDEX('交付申請（別紙２）'!$J$36:$W$44,IF($B12='交付申請（入力フォーム）'!$D$32,1,IF($B12='交付申請（入力フォーム）'!$D$33,3,IF($B12='交付申請（入力フォーム）'!$D$34,5,IF($B12='交付申請（入力フォーム）'!$D$35,7,IF($B12='交付申請（入力フォーム）'!$D$36,9,"エラー"))))),7))</f>
        <v/>
      </c>
      <c r="I12" s="313" t="str">
        <f>IF(D12="","",INDEX('交付申請（別紙２）'!$J$36:$W$44,IF($B12='交付申請（入力フォーム）'!$D$32,1,IF($B12='交付申請（入力フォーム）'!$D$33,3,IF($B12='交付申請（入力フォーム）'!$D$34,5,IF($B12='交付申請（入力フォーム）'!$D$35,7,IF($B12='交付申請（入力フォーム）'!$D$36,9,"エラー"))))),14))</f>
        <v/>
      </c>
      <c r="J12" s="181"/>
      <c r="L12" s="208"/>
      <c r="M12" s="215"/>
      <c r="N12" s="208"/>
      <c r="O12" s="208"/>
      <c r="P12" s="208"/>
      <c r="Q12" s="208"/>
      <c r="R12" s="208"/>
      <c r="S12" s="208"/>
      <c r="T12" s="208"/>
      <c r="U12" s="208"/>
    </row>
    <row r="13" spans="1:22" s="18" customFormat="1" ht="21.95" customHeight="1">
      <c r="A13" s="180">
        <v>9</v>
      </c>
      <c r="B13" s="271" t="str">
        <f>IF('交付申請（入力フォーム）'!C48="","",'交付申請（入力フォーム）'!C48)</f>
        <v/>
      </c>
      <c r="C13" s="271" t="str">
        <f>IF('交付申請（入力フォーム）'!F48="","",'交付申請（入力フォーム）'!F48)</f>
        <v/>
      </c>
      <c r="D13" s="313" t="str">
        <f>IF(B13="","",INDEX('交付申請（別紙２）'!$J$8:$W$16,IF($B13='交付申請（入力フォーム）'!$D$32,1,IF($B13='交付申請（入力フォーム）'!$D$33,3,IF($B13='交付申請（入力フォーム）'!$D$34,5,IF($B13='交付申請（入力フォーム）'!$D$35,7,IF($B13='交付申請（入力フォーム）'!$D$36,9,"エラー"))))),1))</f>
        <v/>
      </c>
      <c r="E13" s="313" t="str">
        <f>IF(C13="","",INDEX('交付申請（別紙２）'!$J$8:$W$16,IF($B13='交付申請（入力フォーム）'!$D$32,1,IF($B13='交付申請（入力フォーム）'!$D$33,3,IF($B13='交付申請（入力フォーム）'!$D$34,5,IF($B13='交付申請（入力フォーム）'!$D$35,7,IF($B13='交付申請（入力フォーム）'!$D$36,9,"エラー"))))),7))</f>
        <v/>
      </c>
      <c r="F13" s="313" t="str">
        <f>IF(D13="","",INDEX('交付申請（別紙２）'!$J$8:$W$16,IF($B13='交付申請（入力フォーム）'!$D$32,1,IF($B13='交付申請（入力フォーム）'!$D$33,3,IF($B13='交付申請（入力フォーム）'!$D$34,5,IF($B13='交付申請（入力フォーム）'!$D$35,7,IF($B13='交付申請（入力フォーム）'!$D$36,9,"エラー"))))),14))</f>
        <v/>
      </c>
      <c r="G13" s="313" t="str">
        <f>IF(B13="","",INDEX('交付申請（別紙２）'!$J$36:$W$44,IF($B13='交付申請（入力フォーム）'!$D$32,1,IF($B13='交付申請（入力フォーム）'!$D$33,3,IF($B13='交付申請（入力フォーム）'!$D$34,5,IF($B13='交付申請（入力フォーム）'!$D$35,7,IF($B13='交付申請（入力フォーム）'!$D$36,9,"エラー"))))),1))</f>
        <v/>
      </c>
      <c r="H13" s="313" t="str">
        <f>IF(C13="","",INDEX('交付申請（別紙２）'!$J$36:$W$44,IF($B13='交付申請（入力フォーム）'!$D$32,1,IF($B13='交付申請（入力フォーム）'!$D$33,3,IF($B13='交付申請（入力フォーム）'!$D$34,5,IF($B13='交付申請（入力フォーム）'!$D$35,7,IF($B13='交付申請（入力フォーム）'!$D$36,9,"エラー"))))),7))</f>
        <v/>
      </c>
      <c r="I13" s="313" t="str">
        <f>IF(D13="","",INDEX('交付申請（別紙２）'!$J$36:$W$44,IF($B13='交付申請（入力フォーム）'!$D$32,1,IF($B13='交付申請（入力フォーム）'!$D$33,3,IF($B13='交付申請（入力フォーム）'!$D$34,5,IF($B13='交付申請（入力フォーム）'!$D$35,7,IF($B13='交付申請（入力フォーム）'!$D$36,9,"エラー"))))),14))</f>
        <v/>
      </c>
      <c r="J13" s="181"/>
      <c r="L13" s="208"/>
      <c r="M13" s="215"/>
      <c r="N13" s="208"/>
      <c r="O13" s="208"/>
      <c r="P13" s="208"/>
      <c r="Q13" s="208"/>
      <c r="R13" s="208"/>
      <c r="S13" s="208"/>
      <c r="T13" s="208"/>
      <c r="U13" s="208"/>
    </row>
    <row r="14" spans="1:22" s="18" customFormat="1" ht="21.95" customHeight="1">
      <c r="A14" s="180">
        <v>10</v>
      </c>
      <c r="B14" s="271" t="str">
        <f>IF('交付申請（入力フォーム）'!C49="","",'交付申請（入力フォーム）'!C49)</f>
        <v/>
      </c>
      <c r="C14" s="271" t="str">
        <f>IF('交付申請（入力フォーム）'!F49="","",'交付申請（入力フォーム）'!F49)</f>
        <v/>
      </c>
      <c r="D14" s="313" t="str">
        <f>IF(B14="","",INDEX('交付申請（別紙２）'!$J$8:$W$16,IF($B14='交付申請（入力フォーム）'!$D$32,1,IF($B14='交付申請（入力フォーム）'!$D$33,3,IF($B14='交付申請（入力フォーム）'!$D$34,5,IF($B14='交付申請（入力フォーム）'!$D$35,7,IF($B14='交付申請（入力フォーム）'!$D$36,9,"エラー"))))),1))</f>
        <v/>
      </c>
      <c r="E14" s="313" t="str">
        <f>IF(C14="","",INDEX('交付申請（別紙２）'!$J$8:$W$16,IF($B14='交付申請（入力フォーム）'!$D$32,1,IF($B14='交付申請（入力フォーム）'!$D$33,3,IF($B14='交付申請（入力フォーム）'!$D$34,5,IF($B14='交付申請（入力フォーム）'!$D$35,7,IF($B14='交付申請（入力フォーム）'!$D$36,9,"エラー"))))),7))</f>
        <v/>
      </c>
      <c r="F14" s="313" t="str">
        <f>IF(D14="","",INDEX('交付申請（別紙２）'!$J$8:$W$16,IF($B14='交付申請（入力フォーム）'!$D$32,1,IF($B14='交付申請（入力フォーム）'!$D$33,3,IF($B14='交付申請（入力フォーム）'!$D$34,5,IF($B14='交付申請（入力フォーム）'!$D$35,7,IF($B14='交付申請（入力フォーム）'!$D$36,9,"エラー"))))),14))</f>
        <v/>
      </c>
      <c r="G14" s="313" t="str">
        <f>IF(B14="","",INDEX('交付申請（別紙２）'!$J$36:$W$44,IF($B14='交付申請（入力フォーム）'!$D$32,1,IF($B14='交付申請（入力フォーム）'!$D$33,3,IF($B14='交付申請（入力フォーム）'!$D$34,5,IF($B14='交付申請（入力フォーム）'!$D$35,7,IF($B14='交付申請（入力フォーム）'!$D$36,9,"エラー"))))),1))</f>
        <v/>
      </c>
      <c r="H14" s="313" t="str">
        <f>IF(C14="","",INDEX('交付申請（別紙２）'!$J$36:$W$44,IF($B14='交付申請（入力フォーム）'!$D$32,1,IF($B14='交付申請（入力フォーム）'!$D$33,3,IF($B14='交付申請（入力フォーム）'!$D$34,5,IF($B14='交付申請（入力フォーム）'!$D$35,7,IF($B14='交付申請（入力フォーム）'!$D$36,9,"エラー"))))),7))</f>
        <v/>
      </c>
      <c r="I14" s="313" t="str">
        <f>IF(D14="","",INDEX('交付申請（別紙２）'!$J$36:$W$44,IF($B14='交付申請（入力フォーム）'!$D$32,1,IF($B14='交付申請（入力フォーム）'!$D$33,3,IF($B14='交付申請（入力フォーム）'!$D$34,5,IF($B14='交付申請（入力フォーム）'!$D$35,7,IF($B14='交付申請（入力フォーム）'!$D$36,9,"エラー"))))),14))</f>
        <v/>
      </c>
      <c r="J14" s="181"/>
      <c r="L14" s="208"/>
      <c r="M14" s="215"/>
      <c r="N14" s="208"/>
      <c r="O14" s="208"/>
      <c r="P14" s="208"/>
      <c r="Q14" s="208"/>
      <c r="R14" s="208"/>
      <c r="S14" s="208"/>
      <c r="T14" s="208"/>
      <c r="U14" s="208"/>
    </row>
    <row r="15" spans="1:22" s="18" customFormat="1" ht="21.95" customHeight="1">
      <c r="A15" s="180">
        <v>11</v>
      </c>
      <c r="B15" s="271" t="str">
        <f>IF('交付申請（入力フォーム）'!C50="","",'交付申請（入力フォーム）'!C50)</f>
        <v/>
      </c>
      <c r="C15" s="271" t="str">
        <f>IF('交付申請（入力フォーム）'!F50="","",'交付申請（入力フォーム）'!F50)</f>
        <v/>
      </c>
      <c r="D15" s="313" t="str">
        <f>IF(B15="","",INDEX('交付申請（別紙２）'!$J$8:$W$16,IF($B15='交付申請（入力フォーム）'!$D$32,1,IF($B15='交付申請（入力フォーム）'!$D$33,3,IF($B15='交付申請（入力フォーム）'!$D$34,5,IF($B15='交付申請（入力フォーム）'!$D$35,7,IF($B15='交付申請（入力フォーム）'!$D$36,9,"エラー"))))),1))</f>
        <v/>
      </c>
      <c r="E15" s="313" t="str">
        <f>IF(C15="","",INDEX('交付申請（別紙２）'!$J$8:$W$16,IF($B15='交付申請（入力フォーム）'!$D$32,1,IF($B15='交付申請（入力フォーム）'!$D$33,3,IF($B15='交付申請（入力フォーム）'!$D$34,5,IF($B15='交付申請（入力フォーム）'!$D$35,7,IF($B15='交付申請（入力フォーム）'!$D$36,9,"エラー"))))),7))</f>
        <v/>
      </c>
      <c r="F15" s="313" t="str">
        <f>IF(D15="","",INDEX('交付申請（別紙２）'!$J$8:$W$16,IF($B15='交付申請（入力フォーム）'!$D$32,1,IF($B15='交付申請（入力フォーム）'!$D$33,3,IF($B15='交付申請（入力フォーム）'!$D$34,5,IF($B15='交付申請（入力フォーム）'!$D$35,7,IF($B15='交付申請（入力フォーム）'!$D$36,9,"エラー"))))),14))</f>
        <v/>
      </c>
      <c r="G15" s="313" t="str">
        <f>IF(B15="","",INDEX('交付申請（別紙２）'!$J$36:$W$44,IF($B15='交付申請（入力フォーム）'!$D$32,1,IF($B15='交付申請（入力フォーム）'!$D$33,3,IF($B15='交付申請（入力フォーム）'!$D$34,5,IF($B15='交付申請（入力フォーム）'!$D$35,7,IF($B15='交付申請（入力フォーム）'!$D$36,9,"エラー"))))),1))</f>
        <v/>
      </c>
      <c r="H15" s="313" t="str">
        <f>IF(C15="","",INDEX('交付申請（別紙２）'!$J$36:$W$44,IF($B15='交付申請（入力フォーム）'!$D$32,1,IF($B15='交付申請（入力フォーム）'!$D$33,3,IF($B15='交付申請（入力フォーム）'!$D$34,5,IF($B15='交付申請（入力フォーム）'!$D$35,7,IF($B15='交付申請（入力フォーム）'!$D$36,9,"エラー"))))),7))</f>
        <v/>
      </c>
      <c r="I15" s="313" t="str">
        <f>IF(D15="","",INDEX('交付申請（別紙２）'!$J$36:$W$44,IF($B15='交付申請（入力フォーム）'!$D$32,1,IF($B15='交付申請（入力フォーム）'!$D$33,3,IF($B15='交付申請（入力フォーム）'!$D$34,5,IF($B15='交付申請（入力フォーム）'!$D$35,7,IF($B15='交付申請（入力フォーム）'!$D$36,9,"エラー"))))),14))</f>
        <v/>
      </c>
      <c r="J15" s="181"/>
    </row>
    <row r="16" spans="1:22" s="18" customFormat="1" ht="21.95" customHeight="1">
      <c r="A16" s="180">
        <v>12</v>
      </c>
      <c r="B16" s="271" t="str">
        <f>IF('交付申請（入力フォーム）'!C51="","",'交付申請（入力フォーム）'!C51)</f>
        <v/>
      </c>
      <c r="C16" s="271" t="str">
        <f>IF('交付申請（入力フォーム）'!F51="","",'交付申請（入力フォーム）'!F51)</f>
        <v/>
      </c>
      <c r="D16" s="313" t="str">
        <f>IF(B16="","",INDEX('交付申請（別紙２）'!$J$8:$W$16,IF($B16='交付申請（入力フォーム）'!$D$32,1,IF($B16='交付申請（入力フォーム）'!$D$33,3,IF($B16='交付申請（入力フォーム）'!$D$34,5,IF($B16='交付申請（入力フォーム）'!$D$35,7,IF($B16='交付申請（入力フォーム）'!$D$36,9,"エラー"))))),1))</f>
        <v/>
      </c>
      <c r="E16" s="313" t="str">
        <f>IF(C16="","",INDEX('交付申請（別紙２）'!$J$8:$W$16,IF($B16='交付申請（入力フォーム）'!$D$32,1,IF($B16='交付申請（入力フォーム）'!$D$33,3,IF($B16='交付申請（入力フォーム）'!$D$34,5,IF($B16='交付申請（入力フォーム）'!$D$35,7,IF($B16='交付申請（入力フォーム）'!$D$36,9,"エラー"))))),7))</f>
        <v/>
      </c>
      <c r="F16" s="313" t="str">
        <f>IF(D16="","",INDEX('交付申請（別紙２）'!$J$8:$W$16,IF($B16='交付申請（入力フォーム）'!$D$32,1,IF($B16='交付申請（入力フォーム）'!$D$33,3,IF($B16='交付申請（入力フォーム）'!$D$34,5,IF($B16='交付申請（入力フォーム）'!$D$35,7,IF($B16='交付申請（入力フォーム）'!$D$36,9,"エラー"))))),14))</f>
        <v/>
      </c>
      <c r="G16" s="313" t="str">
        <f>IF(B16="","",INDEX('交付申請（別紙２）'!$J$36:$W$44,IF($B16='交付申請（入力フォーム）'!$D$32,1,IF($B16='交付申請（入力フォーム）'!$D$33,3,IF($B16='交付申請（入力フォーム）'!$D$34,5,IF($B16='交付申請（入力フォーム）'!$D$35,7,IF($B16='交付申請（入力フォーム）'!$D$36,9,"エラー"))))),1))</f>
        <v/>
      </c>
      <c r="H16" s="313" t="str">
        <f>IF(C16="","",INDEX('交付申請（別紙２）'!$J$36:$W$44,IF($B16='交付申請（入力フォーム）'!$D$32,1,IF($B16='交付申請（入力フォーム）'!$D$33,3,IF($B16='交付申請（入力フォーム）'!$D$34,5,IF($B16='交付申請（入力フォーム）'!$D$35,7,IF($B16='交付申請（入力フォーム）'!$D$36,9,"エラー"))))),7))</f>
        <v/>
      </c>
      <c r="I16" s="313" t="str">
        <f>IF(D16="","",INDEX('交付申請（別紙２）'!$J$36:$W$44,IF($B16='交付申請（入力フォーム）'!$D$32,1,IF($B16='交付申請（入力フォーム）'!$D$33,3,IF($B16='交付申請（入力フォーム）'!$D$34,5,IF($B16='交付申請（入力フォーム）'!$D$35,7,IF($B16='交付申請（入力フォーム）'!$D$36,9,"エラー"))))),14))</f>
        <v/>
      </c>
      <c r="J16" s="181"/>
    </row>
    <row r="17" spans="1:10" s="18" customFormat="1" ht="21.95" customHeight="1">
      <c r="A17" s="180">
        <v>13</v>
      </c>
      <c r="B17" s="271" t="str">
        <f>IF('交付申請（入力フォーム）'!C52="","",'交付申請（入力フォーム）'!C52)</f>
        <v/>
      </c>
      <c r="C17" s="271" t="str">
        <f>IF('交付申請（入力フォーム）'!F52="","",'交付申請（入力フォーム）'!F52)</f>
        <v/>
      </c>
      <c r="D17" s="313" t="str">
        <f>IF(B17="","",INDEX('交付申請（別紙２）'!$J$8:$W$16,IF($B17='交付申請（入力フォーム）'!$D$32,1,IF($B17='交付申請（入力フォーム）'!$D$33,3,IF($B17='交付申請（入力フォーム）'!$D$34,5,IF($B17='交付申請（入力フォーム）'!$D$35,7,IF($B17='交付申請（入力フォーム）'!$D$36,9,"エラー"))))),1))</f>
        <v/>
      </c>
      <c r="E17" s="313" t="str">
        <f>IF(C17="","",INDEX('交付申請（別紙２）'!$J$8:$W$16,IF($B17='交付申請（入力フォーム）'!$D$32,1,IF($B17='交付申請（入力フォーム）'!$D$33,3,IF($B17='交付申請（入力フォーム）'!$D$34,5,IF($B17='交付申請（入力フォーム）'!$D$35,7,IF($B17='交付申請（入力フォーム）'!$D$36,9,"エラー"))))),7))</f>
        <v/>
      </c>
      <c r="F17" s="313" t="str">
        <f>IF(D17="","",INDEX('交付申請（別紙２）'!$J$8:$W$16,IF($B17='交付申請（入力フォーム）'!$D$32,1,IF($B17='交付申請（入力フォーム）'!$D$33,3,IF($B17='交付申請（入力フォーム）'!$D$34,5,IF($B17='交付申請（入力フォーム）'!$D$35,7,IF($B17='交付申請（入力フォーム）'!$D$36,9,"エラー"))))),14))</f>
        <v/>
      </c>
      <c r="G17" s="313" t="str">
        <f>IF(B17="","",INDEX('交付申請（別紙２）'!$J$36:$W$44,IF($B17='交付申請（入力フォーム）'!$D$32,1,IF($B17='交付申請（入力フォーム）'!$D$33,3,IF($B17='交付申請（入力フォーム）'!$D$34,5,IF($B17='交付申請（入力フォーム）'!$D$35,7,IF($B17='交付申請（入力フォーム）'!$D$36,9,"エラー"))))),1))</f>
        <v/>
      </c>
      <c r="H17" s="313" t="str">
        <f>IF(C17="","",INDEX('交付申請（別紙２）'!$J$36:$W$44,IF($B17='交付申請（入力フォーム）'!$D$32,1,IF($B17='交付申請（入力フォーム）'!$D$33,3,IF($B17='交付申請（入力フォーム）'!$D$34,5,IF($B17='交付申請（入力フォーム）'!$D$35,7,IF($B17='交付申請（入力フォーム）'!$D$36,9,"エラー"))))),7))</f>
        <v/>
      </c>
      <c r="I17" s="313" t="str">
        <f>IF(D17="","",INDEX('交付申請（別紙２）'!$J$36:$W$44,IF($B17='交付申請（入力フォーム）'!$D$32,1,IF($B17='交付申請（入力フォーム）'!$D$33,3,IF($B17='交付申請（入力フォーム）'!$D$34,5,IF($B17='交付申請（入力フォーム）'!$D$35,7,IF($B17='交付申請（入力フォーム）'!$D$36,9,"エラー"))))),14))</f>
        <v/>
      </c>
      <c r="J17" s="181"/>
    </row>
    <row r="18" spans="1:10" s="18" customFormat="1" ht="21.95" customHeight="1">
      <c r="A18" s="180">
        <v>14</v>
      </c>
      <c r="B18" s="271" t="str">
        <f>IF('交付申請（入力フォーム）'!C53="","",'交付申請（入力フォーム）'!C53)</f>
        <v/>
      </c>
      <c r="C18" s="271" t="str">
        <f>IF('交付申請（入力フォーム）'!F53="","",'交付申請（入力フォーム）'!F53)</f>
        <v/>
      </c>
      <c r="D18" s="313" t="str">
        <f>IF(B18="","",INDEX('交付申請（別紙２）'!$J$8:$W$16,IF($B18='交付申請（入力フォーム）'!$D$32,1,IF($B18='交付申請（入力フォーム）'!$D$33,3,IF($B18='交付申請（入力フォーム）'!$D$34,5,IF($B18='交付申請（入力フォーム）'!$D$35,7,IF($B18='交付申請（入力フォーム）'!$D$36,9,"エラー"))))),1))</f>
        <v/>
      </c>
      <c r="E18" s="313" t="str">
        <f>IF(C18="","",INDEX('交付申請（別紙２）'!$J$8:$W$16,IF($B18='交付申請（入力フォーム）'!$D$32,1,IF($B18='交付申請（入力フォーム）'!$D$33,3,IF($B18='交付申請（入力フォーム）'!$D$34,5,IF($B18='交付申請（入力フォーム）'!$D$35,7,IF($B18='交付申請（入力フォーム）'!$D$36,9,"エラー"))))),7))</f>
        <v/>
      </c>
      <c r="F18" s="313" t="str">
        <f>IF(D18="","",INDEX('交付申請（別紙２）'!$J$8:$W$16,IF($B18='交付申請（入力フォーム）'!$D$32,1,IF($B18='交付申請（入力フォーム）'!$D$33,3,IF($B18='交付申請（入力フォーム）'!$D$34,5,IF($B18='交付申請（入力フォーム）'!$D$35,7,IF($B18='交付申請（入力フォーム）'!$D$36,9,"エラー"))))),14))</f>
        <v/>
      </c>
      <c r="G18" s="313" t="str">
        <f>IF(B18="","",INDEX('交付申請（別紙２）'!$J$36:$W$44,IF($B18='交付申請（入力フォーム）'!$D$32,1,IF($B18='交付申請（入力フォーム）'!$D$33,3,IF($B18='交付申請（入力フォーム）'!$D$34,5,IF($B18='交付申請（入力フォーム）'!$D$35,7,IF($B18='交付申請（入力フォーム）'!$D$36,9,"エラー"))))),1))</f>
        <v/>
      </c>
      <c r="H18" s="313" t="str">
        <f>IF(C18="","",INDEX('交付申請（別紙２）'!$J$36:$W$44,IF($B18='交付申請（入力フォーム）'!$D$32,1,IF($B18='交付申請（入力フォーム）'!$D$33,3,IF($B18='交付申請（入力フォーム）'!$D$34,5,IF($B18='交付申請（入力フォーム）'!$D$35,7,IF($B18='交付申請（入力フォーム）'!$D$36,9,"エラー"))))),7))</f>
        <v/>
      </c>
      <c r="I18" s="313" t="str">
        <f>IF(D18="","",INDEX('交付申請（別紙２）'!$J$36:$W$44,IF($B18='交付申請（入力フォーム）'!$D$32,1,IF($B18='交付申請（入力フォーム）'!$D$33,3,IF($B18='交付申請（入力フォーム）'!$D$34,5,IF($B18='交付申請（入力フォーム）'!$D$35,7,IF($B18='交付申請（入力フォーム）'!$D$36,9,"エラー"))))),14))</f>
        <v/>
      </c>
      <c r="J18" s="181"/>
    </row>
    <row r="19" spans="1:10" s="18" customFormat="1" ht="21.95" customHeight="1">
      <c r="A19" s="180">
        <v>15</v>
      </c>
      <c r="B19" s="271" t="str">
        <f>IF('交付申請（入力フォーム）'!C54="","",'交付申請（入力フォーム）'!C54)</f>
        <v/>
      </c>
      <c r="C19" s="271" t="str">
        <f>IF('交付申請（入力フォーム）'!F54="","",'交付申請（入力フォーム）'!F54)</f>
        <v/>
      </c>
      <c r="D19" s="313" t="str">
        <f>IF(B19="","",INDEX('交付申請（別紙２）'!$J$8:$W$16,IF($B19='交付申請（入力フォーム）'!$D$32,1,IF($B19='交付申請（入力フォーム）'!$D$33,3,IF($B19='交付申請（入力フォーム）'!$D$34,5,IF($B19='交付申請（入力フォーム）'!$D$35,7,IF($B19='交付申請（入力フォーム）'!$D$36,9,"エラー"))))),1))</f>
        <v/>
      </c>
      <c r="E19" s="313" t="str">
        <f>IF(C19="","",INDEX('交付申請（別紙２）'!$J$8:$W$16,IF($B19='交付申請（入力フォーム）'!$D$32,1,IF($B19='交付申請（入力フォーム）'!$D$33,3,IF($B19='交付申請（入力フォーム）'!$D$34,5,IF($B19='交付申請（入力フォーム）'!$D$35,7,IF($B19='交付申請（入力フォーム）'!$D$36,9,"エラー"))))),7))</f>
        <v/>
      </c>
      <c r="F19" s="313" t="str">
        <f>IF(D19="","",INDEX('交付申請（別紙２）'!$J$8:$W$16,IF($B19='交付申請（入力フォーム）'!$D$32,1,IF($B19='交付申請（入力フォーム）'!$D$33,3,IF($B19='交付申請（入力フォーム）'!$D$34,5,IF($B19='交付申請（入力フォーム）'!$D$35,7,IF($B19='交付申請（入力フォーム）'!$D$36,9,"エラー"))))),14))</f>
        <v/>
      </c>
      <c r="G19" s="313" t="str">
        <f>IF(B19="","",INDEX('交付申請（別紙２）'!$J$36:$W$44,IF($B19='交付申請（入力フォーム）'!$D$32,1,IF($B19='交付申請（入力フォーム）'!$D$33,3,IF($B19='交付申請（入力フォーム）'!$D$34,5,IF($B19='交付申請（入力フォーム）'!$D$35,7,IF($B19='交付申請（入力フォーム）'!$D$36,9,"エラー"))))),1))</f>
        <v/>
      </c>
      <c r="H19" s="313" t="str">
        <f>IF(C19="","",INDEX('交付申請（別紙２）'!$J$36:$W$44,IF($B19='交付申請（入力フォーム）'!$D$32,1,IF($B19='交付申請（入力フォーム）'!$D$33,3,IF($B19='交付申請（入力フォーム）'!$D$34,5,IF($B19='交付申請（入力フォーム）'!$D$35,7,IF($B19='交付申請（入力フォーム）'!$D$36,9,"エラー"))))),7))</f>
        <v/>
      </c>
      <c r="I19" s="313" t="str">
        <f>IF(D19="","",INDEX('交付申請（別紙２）'!$J$36:$W$44,IF($B19='交付申請（入力フォーム）'!$D$32,1,IF($B19='交付申請（入力フォーム）'!$D$33,3,IF($B19='交付申請（入力フォーム）'!$D$34,5,IF($B19='交付申請（入力フォーム）'!$D$35,7,IF($B19='交付申請（入力フォーム）'!$D$36,9,"エラー"))))),14))</f>
        <v/>
      </c>
      <c r="J19" s="181"/>
    </row>
    <row r="20" spans="1:10" s="18" customFormat="1" ht="21.95" customHeight="1">
      <c r="A20" s="180">
        <v>16</v>
      </c>
      <c r="B20" s="271" t="str">
        <f>IF('交付申請（入力フォーム）'!C55="","",'交付申請（入力フォーム）'!C55)</f>
        <v/>
      </c>
      <c r="C20" s="271" t="str">
        <f>IF('交付申請（入力フォーム）'!F55="","",'交付申請（入力フォーム）'!F55)</f>
        <v/>
      </c>
      <c r="D20" s="313" t="str">
        <f>IF(B20="","",INDEX('交付申請（別紙２）'!$J$8:$W$16,IF($B20='交付申請（入力フォーム）'!$D$32,1,IF($B20='交付申請（入力フォーム）'!$D$33,3,IF($B20='交付申請（入力フォーム）'!$D$34,5,IF($B20='交付申請（入力フォーム）'!$D$35,7,IF($B20='交付申請（入力フォーム）'!$D$36,9,"エラー"))))),1))</f>
        <v/>
      </c>
      <c r="E20" s="313" t="str">
        <f>IF(C20="","",INDEX('交付申請（別紙２）'!$J$8:$W$16,IF($B20='交付申請（入力フォーム）'!$D$32,1,IF($B20='交付申請（入力フォーム）'!$D$33,3,IF($B20='交付申請（入力フォーム）'!$D$34,5,IF($B20='交付申請（入力フォーム）'!$D$35,7,IF($B20='交付申請（入力フォーム）'!$D$36,9,"エラー"))))),7))</f>
        <v/>
      </c>
      <c r="F20" s="313" t="str">
        <f>IF(D20="","",INDEX('交付申請（別紙２）'!$J$8:$W$16,IF($B20='交付申請（入力フォーム）'!$D$32,1,IF($B20='交付申請（入力フォーム）'!$D$33,3,IF($B20='交付申請（入力フォーム）'!$D$34,5,IF($B20='交付申請（入力フォーム）'!$D$35,7,IF($B20='交付申請（入力フォーム）'!$D$36,9,"エラー"))))),14))</f>
        <v/>
      </c>
      <c r="G20" s="313" t="str">
        <f>IF(B20="","",INDEX('交付申請（別紙２）'!$J$36:$W$44,IF($B20='交付申請（入力フォーム）'!$D$32,1,IF($B20='交付申請（入力フォーム）'!$D$33,3,IF($B20='交付申請（入力フォーム）'!$D$34,5,IF($B20='交付申請（入力フォーム）'!$D$35,7,IF($B20='交付申請（入力フォーム）'!$D$36,9,"エラー"))))),1))</f>
        <v/>
      </c>
      <c r="H20" s="313" t="str">
        <f>IF(C20="","",INDEX('交付申請（別紙２）'!$J$36:$W$44,IF($B20='交付申請（入力フォーム）'!$D$32,1,IF($B20='交付申請（入力フォーム）'!$D$33,3,IF($B20='交付申請（入力フォーム）'!$D$34,5,IF($B20='交付申請（入力フォーム）'!$D$35,7,IF($B20='交付申請（入力フォーム）'!$D$36,9,"エラー"))))),7))</f>
        <v/>
      </c>
      <c r="I20" s="313" t="str">
        <f>IF(D20="","",INDEX('交付申請（別紙２）'!$J$36:$W$44,IF($B20='交付申請（入力フォーム）'!$D$32,1,IF($B20='交付申請（入力フォーム）'!$D$33,3,IF($B20='交付申請（入力フォーム）'!$D$34,5,IF($B20='交付申請（入力フォーム）'!$D$35,7,IF($B20='交付申請（入力フォーム）'!$D$36,9,"エラー"))))),14))</f>
        <v/>
      </c>
      <c r="J20" s="181"/>
    </row>
    <row r="21" spans="1:10" s="18" customFormat="1" ht="21.95" customHeight="1">
      <c r="A21" s="180">
        <v>17</v>
      </c>
      <c r="B21" s="271" t="str">
        <f>IF('交付申請（入力フォーム）'!C56="","",'交付申請（入力フォーム）'!C56)</f>
        <v/>
      </c>
      <c r="C21" s="271" t="str">
        <f>IF('交付申請（入力フォーム）'!F56="","",'交付申請（入力フォーム）'!F56)</f>
        <v/>
      </c>
      <c r="D21" s="313" t="str">
        <f>IF(B21="","",INDEX('交付申請（別紙２）'!$J$8:$W$16,IF($B21='交付申請（入力フォーム）'!$D$32,1,IF($B21='交付申請（入力フォーム）'!$D$33,3,IF($B21='交付申請（入力フォーム）'!$D$34,5,IF($B21='交付申請（入力フォーム）'!$D$35,7,IF($B21='交付申請（入力フォーム）'!$D$36,9,"エラー"))))),1))</f>
        <v/>
      </c>
      <c r="E21" s="313" t="str">
        <f>IF(C21="","",INDEX('交付申請（別紙２）'!$J$8:$W$16,IF($B21='交付申請（入力フォーム）'!$D$32,1,IF($B21='交付申請（入力フォーム）'!$D$33,3,IF($B21='交付申請（入力フォーム）'!$D$34,5,IF($B21='交付申請（入力フォーム）'!$D$35,7,IF($B21='交付申請（入力フォーム）'!$D$36,9,"エラー"))))),7))</f>
        <v/>
      </c>
      <c r="F21" s="313" t="str">
        <f>IF(D21="","",INDEX('交付申請（別紙２）'!$J$8:$W$16,IF($B21='交付申請（入力フォーム）'!$D$32,1,IF($B21='交付申請（入力フォーム）'!$D$33,3,IF($B21='交付申請（入力フォーム）'!$D$34,5,IF($B21='交付申請（入力フォーム）'!$D$35,7,IF($B21='交付申請（入力フォーム）'!$D$36,9,"エラー"))))),14))</f>
        <v/>
      </c>
      <c r="G21" s="313" t="str">
        <f>IF(B21="","",INDEX('交付申請（別紙２）'!$J$36:$W$44,IF($B21='交付申請（入力フォーム）'!$D$32,1,IF($B21='交付申請（入力フォーム）'!$D$33,3,IF($B21='交付申請（入力フォーム）'!$D$34,5,IF($B21='交付申請（入力フォーム）'!$D$35,7,IF($B21='交付申請（入力フォーム）'!$D$36,9,"エラー"))))),1))</f>
        <v/>
      </c>
      <c r="H21" s="313" t="str">
        <f>IF(C21="","",INDEX('交付申請（別紙２）'!$J$36:$W$44,IF($B21='交付申請（入力フォーム）'!$D$32,1,IF($B21='交付申請（入力フォーム）'!$D$33,3,IF($B21='交付申請（入力フォーム）'!$D$34,5,IF($B21='交付申請（入力フォーム）'!$D$35,7,IF($B21='交付申請（入力フォーム）'!$D$36,9,"エラー"))))),7))</f>
        <v/>
      </c>
      <c r="I21" s="313" t="str">
        <f>IF(D21="","",INDEX('交付申請（別紙２）'!$J$36:$W$44,IF($B21='交付申請（入力フォーム）'!$D$32,1,IF($B21='交付申請（入力フォーム）'!$D$33,3,IF($B21='交付申請（入力フォーム）'!$D$34,5,IF($B21='交付申請（入力フォーム）'!$D$35,7,IF($B21='交付申請（入力フォーム）'!$D$36,9,"エラー"))))),14))</f>
        <v/>
      </c>
      <c r="J21" s="181"/>
    </row>
    <row r="22" spans="1:10" s="18" customFormat="1" ht="21.95" customHeight="1">
      <c r="A22" s="180">
        <v>18</v>
      </c>
      <c r="B22" s="271" t="str">
        <f>IF('交付申請（入力フォーム）'!C57="","",'交付申請（入力フォーム）'!C57)</f>
        <v/>
      </c>
      <c r="C22" s="271" t="str">
        <f>IF('交付申請（入力フォーム）'!F57="","",'交付申請（入力フォーム）'!F57)</f>
        <v/>
      </c>
      <c r="D22" s="313" t="str">
        <f>IF(B22="","",INDEX('交付申請（別紙２）'!$J$8:$W$16,IF($B22='交付申請（入力フォーム）'!$D$32,1,IF($B22='交付申請（入力フォーム）'!$D$33,3,IF($B22='交付申請（入力フォーム）'!$D$34,5,IF($B22='交付申請（入力フォーム）'!$D$35,7,IF($B22='交付申請（入力フォーム）'!$D$36,9,"エラー"))))),1))</f>
        <v/>
      </c>
      <c r="E22" s="313" t="str">
        <f>IF(C22="","",INDEX('交付申請（別紙２）'!$J$8:$W$16,IF($B22='交付申請（入力フォーム）'!$D$32,1,IF($B22='交付申請（入力フォーム）'!$D$33,3,IF($B22='交付申請（入力フォーム）'!$D$34,5,IF($B22='交付申請（入力フォーム）'!$D$35,7,IF($B22='交付申請（入力フォーム）'!$D$36,9,"エラー"))))),7))</f>
        <v/>
      </c>
      <c r="F22" s="313" t="str">
        <f>IF(D22="","",INDEX('交付申請（別紙２）'!$J$8:$W$16,IF($B22='交付申請（入力フォーム）'!$D$32,1,IF($B22='交付申請（入力フォーム）'!$D$33,3,IF($B22='交付申請（入力フォーム）'!$D$34,5,IF($B22='交付申請（入力フォーム）'!$D$35,7,IF($B22='交付申請（入力フォーム）'!$D$36,9,"エラー"))))),14))</f>
        <v/>
      </c>
      <c r="G22" s="313" t="str">
        <f>IF(B22="","",INDEX('交付申請（別紙２）'!$J$36:$W$44,IF($B22='交付申請（入力フォーム）'!$D$32,1,IF($B22='交付申請（入力フォーム）'!$D$33,3,IF($B22='交付申請（入力フォーム）'!$D$34,5,IF($B22='交付申請（入力フォーム）'!$D$35,7,IF($B22='交付申請（入力フォーム）'!$D$36,9,"エラー"))))),1))</f>
        <v/>
      </c>
      <c r="H22" s="313" t="str">
        <f>IF(C22="","",INDEX('交付申請（別紙２）'!$J$36:$W$44,IF($B22='交付申請（入力フォーム）'!$D$32,1,IF($B22='交付申請（入力フォーム）'!$D$33,3,IF($B22='交付申請（入力フォーム）'!$D$34,5,IF($B22='交付申請（入力フォーム）'!$D$35,7,IF($B22='交付申請（入力フォーム）'!$D$36,9,"エラー"))))),7))</f>
        <v/>
      </c>
      <c r="I22" s="313" t="str">
        <f>IF(D22="","",INDEX('交付申請（別紙２）'!$J$36:$W$44,IF($B22='交付申請（入力フォーム）'!$D$32,1,IF($B22='交付申請（入力フォーム）'!$D$33,3,IF($B22='交付申請（入力フォーム）'!$D$34,5,IF($B22='交付申請（入力フォーム）'!$D$35,7,IF($B22='交付申請（入力フォーム）'!$D$36,9,"エラー"))))),14))</f>
        <v/>
      </c>
      <c r="J22" s="181"/>
    </row>
    <row r="23" spans="1:10" s="18" customFormat="1" ht="21.95" customHeight="1">
      <c r="A23" s="180">
        <v>19</v>
      </c>
      <c r="B23" s="271" t="str">
        <f>IF('交付申請（入力フォーム）'!C58="","",'交付申請（入力フォーム）'!C58)</f>
        <v/>
      </c>
      <c r="C23" s="271" t="str">
        <f>IF('交付申請（入力フォーム）'!F58="","",'交付申請（入力フォーム）'!F58)</f>
        <v/>
      </c>
      <c r="D23" s="313" t="str">
        <f>IF(B23="","",INDEX('交付申請（別紙２）'!$J$8:$W$16,IF($B23='交付申請（入力フォーム）'!$D$32,1,IF($B23='交付申請（入力フォーム）'!$D$33,3,IF($B23='交付申請（入力フォーム）'!$D$34,5,IF($B23='交付申請（入力フォーム）'!$D$35,7,IF($B23='交付申請（入力フォーム）'!$D$36,9,"エラー"))))),1))</f>
        <v/>
      </c>
      <c r="E23" s="313" t="str">
        <f>IF(C23="","",INDEX('交付申請（別紙２）'!$J$8:$W$16,IF($B23='交付申請（入力フォーム）'!$D$32,1,IF($B23='交付申請（入力フォーム）'!$D$33,3,IF($B23='交付申請（入力フォーム）'!$D$34,5,IF($B23='交付申請（入力フォーム）'!$D$35,7,IF($B23='交付申請（入力フォーム）'!$D$36,9,"エラー"))))),7))</f>
        <v/>
      </c>
      <c r="F23" s="313" t="str">
        <f>IF(D23="","",INDEX('交付申請（別紙２）'!$J$8:$W$16,IF($B23='交付申請（入力フォーム）'!$D$32,1,IF($B23='交付申請（入力フォーム）'!$D$33,3,IF($B23='交付申請（入力フォーム）'!$D$34,5,IF($B23='交付申請（入力フォーム）'!$D$35,7,IF($B23='交付申請（入力フォーム）'!$D$36,9,"エラー"))))),14))</f>
        <v/>
      </c>
      <c r="G23" s="313" t="str">
        <f>IF(B23="","",INDEX('交付申請（別紙２）'!$J$36:$W$44,IF($B23='交付申請（入力フォーム）'!$D$32,1,IF($B23='交付申請（入力フォーム）'!$D$33,3,IF($B23='交付申請（入力フォーム）'!$D$34,5,IF($B23='交付申請（入力フォーム）'!$D$35,7,IF($B23='交付申請（入力フォーム）'!$D$36,9,"エラー"))))),1))</f>
        <v/>
      </c>
      <c r="H23" s="313" t="str">
        <f>IF(C23="","",INDEX('交付申請（別紙２）'!$J$36:$W$44,IF($B23='交付申請（入力フォーム）'!$D$32,1,IF($B23='交付申請（入力フォーム）'!$D$33,3,IF($B23='交付申請（入力フォーム）'!$D$34,5,IF($B23='交付申請（入力フォーム）'!$D$35,7,IF($B23='交付申請（入力フォーム）'!$D$36,9,"エラー"))))),7))</f>
        <v/>
      </c>
      <c r="I23" s="313" t="str">
        <f>IF(D23="","",INDEX('交付申請（別紙２）'!$J$36:$W$44,IF($B23='交付申請（入力フォーム）'!$D$32,1,IF($B23='交付申請（入力フォーム）'!$D$33,3,IF($B23='交付申請（入力フォーム）'!$D$34,5,IF($B23='交付申請（入力フォーム）'!$D$35,7,IF($B23='交付申請（入力フォーム）'!$D$36,9,"エラー"))))),14))</f>
        <v/>
      </c>
      <c r="J23" s="181"/>
    </row>
    <row r="24" spans="1:10" s="18" customFormat="1" ht="21.95" customHeight="1">
      <c r="A24" s="180">
        <v>20</v>
      </c>
      <c r="B24" s="271" t="str">
        <f>IF('交付申請（入力フォーム）'!C59="","",'交付申請（入力フォーム）'!C59)</f>
        <v/>
      </c>
      <c r="C24" s="271" t="str">
        <f>IF('交付申請（入力フォーム）'!F59="","",'交付申請（入力フォーム）'!F59)</f>
        <v/>
      </c>
      <c r="D24" s="313" t="str">
        <f>IF(B24="","",INDEX('交付申請（別紙２）'!$J$8:$W$16,IF($B24='交付申請（入力フォーム）'!$D$32,1,IF($B24='交付申請（入力フォーム）'!$D$33,3,IF($B24='交付申請（入力フォーム）'!$D$34,5,IF($B24='交付申請（入力フォーム）'!$D$35,7,IF($B24='交付申請（入力フォーム）'!$D$36,9,"エラー"))))),1))</f>
        <v/>
      </c>
      <c r="E24" s="313" t="str">
        <f>IF(C24="","",INDEX('交付申請（別紙２）'!$J$8:$W$16,IF($B24='交付申請（入力フォーム）'!$D$32,1,IF($B24='交付申請（入力フォーム）'!$D$33,3,IF($B24='交付申請（入力フォーム）'!$D$34,5,IF($B24='交付申請（入力フォーム）'!$D$35,7,IF($B24='交付申請（入力フォーム）'!$D$36,9,"エラー"))))),7))</f>
        <v/>
      </c>
      <c r="F24" s="313" t="str">
        <f>IF(D24="","",INDEX('交付申請（別紙２）'!$J$8:$W$16,IF($B24='交付申請（入力フォーム）'!$D$32,1,IF($B24='交付申請（入力フォーム）'!$D$33,3,IF($B24='交付申請（入力フォーム）'!$D$34,5,IF($B24='交付申請（入力フォーム）'!$D$35,7,IF($B24='交付申請（入力フォーム）'!$D$36,9,"エラー"))))),14))</f>
        <v/>
      </c>
      <c r="G24" s="313" t="str">
        <f>IF(B24="","",INDEX('交付申請（別紙２）'!$J$36:$W$44,IF($B24='交付申請（入力フォーム）'!$D$32,1,IF($B24='交付申請（入力フォーム）'!$D$33,3,IF($B24='交付申請（入力フォーム）'!$D$34,5,IF($B24='交付申請（入力フォーム）'!$D$35,7,IF($B24='交付申請（入力フォーム）'!$D$36,9,"エラー"))))),1))</f>
        <v/>
      </c>
      <c r="H24" s="313" t="str">
        <f>IF(C24="","",INDEX('交付申請（別紙２）'!$J$36:$W$44,IF($B24='交付申請（入力フォーム）'!$D$32,1,IF($B24='交付申請（入力フォーム）'!$D$33,3,IF($B24='交付申請（入力フォーム）'!$D$34,5,IF($B24='交付申請（入力フォーム）'!$D$35,7,IF($B24='交付申請（入力フォーム）'!$D$36,9,"エラー"))))),7))</f>
        <v/>
      </c>
      <c r="I24" s="313" t="str">
        <f>IF(D24="","",INDEX('交付申請（別紙２）'!$J$36:$W$44,IF($B24='交付申請（入力フォーム）'!$D$32,1,IF($B24='交付申請（入力フォーム）'!$D$33,3,IF($B24='交付申請（入力フォーム）'!$D$34,5,IF($B24='交付申請（入力フォーム）'!$D$35,7,IF($B24='交付申請（入力フォーム）'!$D$36,9,"エラー"))))),14))</f>
        <v/>
      </c>
      <c r="J24" s="181"/>
    </row>
    <row r="25" spans="1:10" s="18" customFormat="1" ht="21.95" customHeight="1">
      <c r="A25" s="180">
        <v>21</v>
      </c>
      <c r="B25" s="271" t="str">
        <f>IF('交付申請（入力フォーム）'!C60="","",'交付申請（入力フォーム）'!C60)</f>
        <v/>
      </c>
      <c r="C25" s="271" t="str">
        <f>IF('交付申請（入力フォーム）'!F60="","",'交付申請（入力フォーム）'!F60)</f>
        <v/>
      </c>
      <c r="D25" s="313" t="str">
        <f>IF(B25="","",INDEX('交付申請（別紙２）'!$J$8:$W$16,IF($B25='交付申請（入力フォーム）'!$D$32,1,IF($B25='交付申請（入力フォーム）'!$D$33,3,IF($B25='交付申請（入力フォーム）'!$D$34,5,IF($B25='交付申請（入力フォーム）'!$D$35,7,IF($B25='交付申請（入力フォーム）'!$D$36,9,"エラー"))))),1))</f>
        <v/>
      </c>
      <c r="E25" s="313" t="str">
        <f>IF(C25="","",INDEX('交付申請（別紙２）'!$J$8:$W$16,IF($B25='交付申請（入力フォーム）'!$D$32,1,IF($B25='交付申請（入力フォーム）'!$D$33,3,IF($B25='交付申請（入力フォーム）'!$D$34,5,IF($B25='交付申請（入力フォーム）'!$D$35,7,IF($B25='交付申請（入力フォーム）'!$D$36,9,"エラー"))))),7))</f>
        <v/>
      </c>
      <c r="F25" s="313" t="str">
        <f>IF(D25="","",INDEX('交付申請（別紙２）'!$J$8:$W$16,IF($B25='交付申請（入力フォーム）'!$D$32,1,IF($B25='交付申請（入力フォーム）'!$D$33,3,IF($B25='交付申請（入力フォーム）'!$D$34,5,IF($B25='交付申請（入力フォーム）'!$D$35,7,IF($B25='交付申請（入力フォーム）'!$D$36,9,"エラー"))))),14))</f>
        <v/>
      </c>
      <c r="G25" s="313" t="str">
        <f>IF(B25="","",INDEX('交付申請（別紙２）'!$J$36:$W$44,IF($B25='交付申請（入力フォーム）'!$D$32,1,IF($B25='交付申請（入力フォーム）'!$D$33,3,IF($B25='交付申請（入力フォーム）'!$D$34,5,IF($B25='交付申請（入力フォーム）'!$D$35,7,IF($B25='交付申請（入力フォーム）'!$D$36,9,"エラー"))))),1))</f>
        <v/>
      </c>
      <c r="H25" s="313" t="str">
        <f>IF(C25="","",INDEX('交付申請（別紙２）'!$J$36:$W$44,IF($B25='交付申請（入力フォーム）'!$D$32,1,IF($B25='交付申請（入力フォーム）'!$D$33,3,IF($B25='交付申請（入力フォーム）'!$D$34,5,IF($B25='交付申請（入力フォーム）'!$D$35,7,IF($B25='交付申請（入力フォーム）'!$D$36,9,"エラー"))))),7))</f>
        <v/>
      </c>
      <c r="I25" s="313" t="str">
        <f>IF(D25="","",INDEX('交付申請（別紙２）'!$J$36:$W$44,IF($B25='交付申請（入力フォーム）'!$D$32,1,IF($B25='交付申請（入力フォーム）'!$D$33,3,IF($B25='交付申請（入力フォーム）'!$D$34,5,IF($B25='交付申請（入力フォーム）'!$D$35,7,IF($B25='交付申請（入力フォーム）'!$D$36,9,"エラー"))))),14))</f>
        <v/>
      </c>
      <c r="J25" s="181"/>
    </row>
    <row r="26" spans="1:10" s="18" customFormat="1" ht="21.95" customHeight="1">
      <c r="A26" s="180">
        <v>22</v>
      </c>
      <c r="B26" s="271" t="str">
        <f>IF('交付申請（入力フォーム）'!C61="","",'交付申請（入力フォーム）'!C61)</f>
        <v/>
      </c>
      <c r="C26" s="271" t="str">
        <f>IF('交付申請（入力フォーム）'!F61="","",'交付申請（入力フォーム）'!F61)</f>
        <v/>
      </c>
      <c r="D26" s="313" t="str">
        <f>IF(B26="","",INDEX('交付申請（別紙２）'!$J$8:$W$16,IF($B26='交付申請（入力フォーム）'!$D$32,1,IF($B26='交付申請（入力フォーム）'!$D$33,3,IF($B26='交付申請（入力フォーム）'!$D$34,5,IF($B26='交付申請（入力フォーム）'!$D$35,7,IF($B26='交付申請（入力フォーム）'!$D$36,9,"エラー"))))),1))</f>
        <v/>
      </c>
      <c r="E26" s="313" t="str">
        <f>IF(C26="","",INDEX('交付申請（別紙２）'!$J$8:$W$16,IF($B26='交付申請（入力フォーム）'!$D$32,1,IF($B26='交付申請（入力フォーム）'!$D$33,3,IF($B26='交付申請（入力フォーム）'!$D$34,5,IF($B26='交付申請（入力フォーム）'!$D$35,7,IF($B26='交付申請（入力フォーム）'!$D$36,9,"エラー"))))),7))</f>
        <v/>
      </c>
      <c r="F26" s="313" t="str">
        <f>IF(D26="","",INDEX('交付申請（別紙２）'!$J$8:$W$16,IF($B26='交付申請（入力フォーム）'!$D$32,1,IF($B26='交付申請（入力フォーム）'!$D$33,3,IF($B26='交付申請（入力フォーム）'!$D$34,5,IF($B26='交付申請（入力フォーム）'!$D$35,7,IF($B26='交付申請（入力フォーム）'!$D$36,9,"エラー"))))),14))</f>
        <v/>
      </c>
      <c r="G26" s="313" t="str">
        <f>IF(B26="","",INDEX('交付申請（別紙２）'!$J$36:$W$44,IF($B26='交付申請（入力フォーム）'!$D$32,1,IF($B26='交付申請（入力フォーム）'!$D$33,3,IF($B26='交付申請（入力フォーム）'!$D$34,5,IF($B26='交付申請（入力フォーム）'!$D$35,7,IF($B26='交付申請（入力フォーム）'!$D$36,9,"エラー"))))),1))</f>
        <v/>
      </c>
      <c r="H26" s="313" t="str">
        <f>IF(C26="","",INDEX('交付申請（別紙２）'!$J$36:$W$44,IF($B26='交付申請（入力フォーム）'!$D$32,1,IF($B26='交付申請（入力フォーム）'!$D$33,3,IF($B26='交付申請（入力フォーム）'!$D$34,5,IF($B26='交付申請（入力フォーム）'!$D$35,7,IF($B26='交付申請（入力フォーム）'!$D$36,9,"エラー"))))),7))</f>
        <v/>
      </c>
      <c r="I26" s="313" t="str">
        <f>IF(D26="","",INDEX('交付申請（別紙２）'!$J$36:$W$44,IF($B26='交付申請（入力フォーム）'!$D$32,1,IF($B26='交付申請（入力フォーム）'!$D$33,3,IF($B26='交付申請（入力フォーム）'!$D$34,5,IF($B26='交付申請（入力フォーム）'!$D$35,7,IF($B26='交付申請（入力フォーム）'!$D$36,9,"エラー"))))),14))</f>
        <v/>
      </c>
      <c r="J26" s="181"/>
    </row>
    <row r="27" spans="1:10" s="18" customFormat="1" ht="21.95" customHeight="1">
      <c r="A27" s="180">
        <v>23</v>
      </c>
      <c r="B27" s="271" t="str">
        <f>IF('交付申請（入力フォーム）'!C62="","",'交付申請（入力フォーム）'!C62)</f>
        <v/>
      </c>
      <c r="C27" s="271" t="str">
        <f>IF('交付申請（入力フォーム）'!F62="","",'交付申請（入力フォーム）'!F62)</f>
        <v/>
      </c>
      <c r="D27" s="313" t="str">
        <f>IF(B27="","",INDEX('交付申請（別紙２）'!$J$8:$W$16,IF($B27='交付申請（入力フォーム）'!$D$32,1,IF($B27='交付申請（入力フォーム）'!$D$33,3,IF($B27='交付申請（入力フォーム）'!$D$34,5,IF($B27='交付申請（入力フォーム）'!$D$35,7,IF($B27='交付申請（入力フォーム）'!$D$36,9,"エラー"))))),1))</f>
        <v/>
      </c>
      <c r="E27" s="313" t="str">
        <f>IF(C27="","",INDEX('交付申請（別紙２）'!$J$8:$W$16,IF($B27='交付申請（入力フォーム）'!$D$32,1,IF($B27='交付申請（入力フォーム）'!$D$33,3,IF($B27='交付申請（入力フォーム）'!$D$34,5,IF($B27='交付申請（入力フォーム）'!$D$35,7,IF($B27='交付申請（入力フォーム）'!$D$36,9,"エラー"))))),7))</f>
        <v/>
      </c>
      <c r="F27" s="313" t="str">
        <f>IF(D27="","",INDEX('交付申請（別紙２）'!$J$8:$W$16,IF($B27='交付申請（入力フォーム）'!$D$32,1,IF($B27='交付申請（入力フォーム）'!$D$33,3,IF($B27='交付申請（入力フォーム）'!$D$34,5,IF($B27='交付申請（入力フォーム）'!$D$35,7,IF($B27='交付申請（入力フォーム）'!$D$36,9,"エラー"))))),14))</f>
        <v/>
      </c>
      <c r="G27" s="313" t="str">
        <f>IF(B27="","",INDEX('交付申請（別紙２）'!$J$36:$W$44,IF($B27='交付申請（入力フォーム）'!$D$32,1,IF($B27='交付申請（入力フォーム）'!$D$33,3,IF($B27='交付申請（入力フォーム）'!$D$34,5,IF($B27='交付申請（入力フォーム）'!$D$35,7,IF($B27='交付申請（入力フォーム）'!$D$36,9,"エラー"))))),1))</f>
        <v/>
      </c>
      <c r="H27" s="313" t="str">
        <f>IF(C27="","",INDEX('交付申請（別紙２）'!$J$36:$W$44,IF($B27='交付申請（入力フォーム）'!$D$32,1,IF($B27='交付申請（入力フォーム）'!$D$33,3,IF($B27='交付申請（入力フォーム）'!$D$34,5,IF($B27='交付申請（入力フォーム）'!$D$35,7,IF($B27='交付申請（入力フォーム）'!$D$36,9,"エラー"))))),7))</f>
        <v/>
      </c>
      <c r="I27" s="313" t="str">
        <f>IF(D27="","",INDEX('交付申請（別紙２）'!$J$36:$W$44,IF($B27='交付申請（入力フォーム）'!$D$32,1,IF($B27='交付申請（入力フォーム）'!$D$33,3,IF($B27='交付申請（入力フォーム）'!$D$34,5,IF($B27='交付申請（入力フォーム）'!$D$35,7,IF($B27='交付申請（入力フォーム）'!$D$36,9,"エラー"))))),14))</f>
        <v/>
      </c>
      <c r="J27" s="181"/>
    </row>
    <row r="28" spans="1:10" s="18" customFormat="1" ht="21.95" customHeight="1">
      <c r="A28" s="180">
        <v>24</v>
      </c>
      <c r="B28" s="271" t="str">
        <f>IF('交付申請（入力フォーム）'!C63="","",'交付申請（入力フォーム）'!C63)</f>
        <v/>
      </c>
      <c r="C28" s="271" t="str">
        <f>IF('交付申請（入力フォーム）'!F63="","",'交付申請（入力フォーム）'!F63)</f>
        <v/>
      </c>
      <c r="D28" s="313" t="str">
        <f>IF(B28="","",INDEX('交付申請（別紙２）'!$J$8:$W$16,IF($B28='交付申請（入力フォーム）'!$D$32,1,IF($B28='交付申請（入力フォーム）'!$D$33,3,IF($B28='交付申請（入力フォーム）'!$D$34,5,IF($B28='交付申請（入力フォーム）'!$D$35,7,IF($B28='交付申請（入力フォーム）'!$D$36,9,"エラー"))))),1))</f>
        <v/>
      </c>
      <c r="E28" s="313" t="str">
        <f>IF(C28="","",INDEX('交付申請（別紙２）'!$J$8:$W$16,IF($B28='交付申請（入力フォーム）'!$D$32,1,IF($B28='交付申請（入力フォーム）'!$D$33,3,IF($B28='交付申請（入力フォーム）'!$D$34,5,IF($B28='交付申請（入力フォーム）'!$D$35,7,IF($B28='交付申請（入力フォーム）'!$D$36,9,"エラー"))))),7))</f>
        <v/>
      </c>
      <c r="F28" s="313" t="str">
        <f>IF(D28="","",INDEX('交付申請（別紙２）'!$J$8:$W$16,IF($B28='交付申請（入力フォーム）'!$D$32,1,IF($B28='交付申請（入力フォーム）'!$D$33,3,IF($B28='交付申請（入力フォーム）'!$D$34,5,IF($B28='交付申請（入力フォーム）'!$D$35,7,IF($B28='交付申請（入力フォーム）'!$D$36,9,"エラー"))))),14))</f>
        <v/>
      </c>
      <c r="G28" s="313" t="str">
        <f>IF(B28="","",INDEX('交付申請（別紙２）'!$J$36:$W$44,IF($B28='交付申請（入力フォーム）'!$D$32,1,IF($B28='交付申請（入力フォーム）'!$D$33,3,IF($B28='交付申請（入力フォーム）'!$D$34,5,IF($B28='交付申請（入力フォーム）'!$D$35,7,IF($B28='交付申請（入力フォーム）'!$D$36,9,"エラー"))))),1))</f>
        <v/>
      </c>
      <c r="H28" s="313" t="str">
        <f>IF(C28="","",INDEX('交付申請（別紙２）'!$J$36:$W$44,IF($B28='交付申請（入力フォーム）'!$D$32,1,IF($B28='交付申請（入力フォーム）'!$D$33,3,IF($B28='交付申請（入力フォーム）'!$D$34,5,IF($B28='交付申請（入力フォーム）'!$D$35,7,IF($B28='交付申請（入力フォーム）'!$D$36,9,"エラー"))))),7))</f>
        <v/>
      </c>
      <c r="I28" s="313" t="str">
        <f>IF(D28="","",INDEX('交付申請（別紙２）'!$J$36:$W$44,IF($B28='交付申請（入力フォーム）'!$D$32,1,IF($B28='交付申請（入力フォーム）'!$D$33,3,IF($B28='交付申請（入力フォーム）'!$D$34,5,IF($B28='交付申請（入力フォーム）'!$D$35,7,IF($B28='交付申請（入力フォーム）'!$D$36,9,"エラー"))))),14))</f>
        <v/>
      </c>
      <c r="J28" s="181"/>
    </row>
    <row r="29" spans="1:10" s="18" customFormat="1" ht="21.95" customHeight="1">
      <c r="A29" s="180">
        <v>25</v>
      </c>
      <c r="B29" s="271" t="str">
        <f>IF('交付申請（入力フォーム）'!C64="","",'交付申請（入力フォーム）'!C64)</f>
        <v/>
      </c>
      <c r="C29" s="271" t="str">
        <f>IF('交付申請（入力フォーム）'!F64="","",'交付申請（入力フォーム）'!F64)</f>
        <v/>
      </c>
      <c r="D29" s="313" t="str">
        <f>IF(B29="","",INDEX('交付申請（別紙２）'!$J$8:$W$16,IF($B29='交付申請（入力フォーム）'!$D$32,1,IF($B29='交付申請（入力フォーム）'!$D$33,3,IF($B29='交付申請（入力フォーム）'!$D$34,5,IF($B29='交付申請（入力フォーム）'!$D$35,7,IF($B29='交付申請（入力フォーム）'!$D$36,9,"エラー"))))),1))</f>
        <v/>
      </c>
      <c r="E29" s="313" t="str">
        <f>IF(C29="","",INDEX('交付申請（別紙２）'!$J$8:$W$16,IF($B29='交付申請（入力フォーム）'!$D$32,1,IF($B29='交付申請（入力フォーム）'!$D$33,3,IF($B29='交付申請（入力フォーム）'!$D$34,5,IF($B29='交付申請（入力フォーム）'!$D$35,7,IF($B29='交付申請（入力フォーム）'!$D$36,9,"エラー"))))),7))</f>
        <v/>
      </c>
      <c r="F29" s="313" t="str">
        <f>IF(D29="","",INDEX('交付申請（別紙２）'!$J$8:$W$16,IF($B29='交付申請（入力フォーム）'!$D$32,1,IF($B29='交付申請（入力フォーム）'!$D$33,3,IF($B29='交付申請（入力フォーム）'!$D$34,5,IF($B29='交付申請（入力フォーム）'!$D$35,7,IF($B29='交付申請（入力フォーム）'!$D$36,9,"エラー"))))),14))</f>
        <v/>
      </c>
      <c r="G29" s="313" t="str">
        <f>IF(B29="","",INDEX('交付申請（別紙２）'!$J$36:$W$44,IF($B29='交付申請（入力フォーム）'!$D$32,1,IF($B29='交付申請（入力フォーム）'!$D$33,3,IF($B29='交付申請（入力フォーム）'!$D$34,5,IF($B29='交付申請（入力フォーム）'!$D$35,7,IF($B29='交付申請（入力フォーム）'!$D$36,9,"エラー"))))),1))</f>
        <v/>
      </c>
      <c r="H29" s="313" t="str">
        <f>IF(C29="","",INDEX('交付申請（別紙２）'!$J$36:$W$44,IF($B29='交付申請（入力フォーム）'!$D$32,1,IF($B29='交付申請（入力フォーム）'!$D$33,3,IF($B29='交付申請（入力フォーム）'!$D$34,5,IF($B29='交付申請（入力フォーム）'!$D$35,7,IF($B29='交付申請（入力フォーム）'!$D$36,9,"エラー"))))),7))</f>
        <v/>
      </c>
      <c r="I29" s="313" t="str">
        <f>IF(D29="","",INDEX('交付申請（別紙２）'!$J$36:$W$44,IF($B29='交付申請（入力フォーム）'!$D$32,1,IF($B29='交付申請（入力フォーム）'!$D$33,3,IF($B29='交付申請（入力フォーム）'!$D$34,5,IF($B29='交付申請（入力フォーム）'!$D$35,7,IF($B29='交付申請（入力フォーム）'!$D$36,9,"エラー"))))),14))</f>
        <v/>
      </c>
      <c r="J29" s="181"/>
    </row>
    <row r="30" spans="1:10" s="18" customFormat="1" ht="21.95" customHeight="1">
      <c r="A30" s="180">
        <v>26</v>
      </c>
      <c r="B30" s="271" t="str">
        <f>IF('交付申請（入力フォーム）'!C65="","",'交付申請（入力フォーム）'!C65)</f>
        <v/>
      </c>
      <c r="C30" s="271" t="str">
        <f>IF('交付申請（入力フォーム）'!F65="","",'交付申請（入力フォーム）'!F65)</f>
        <v/>
      </c>
      <c r="D30" s="313" t="str">
        <f>IF(B30="","",INDEX('交付申請（別紙２）'!$J$8:$W$16,IF($B30='交付申請（入力フォーム）'!$D$32,1,IF($B30='交付申請（入力フォーム）'!$D$33,3,IF($B30='交付申請（入力フォーム）'!$D$34,5,IF($B30='交付申請（入力フォーム）'!$D$35,7,IF($B30='交付申請（入力フォーム）'!$D$36,9,"エラー"))))),1))</f>
        <v/>
      </c>
      <c r="E30" s="313" t="str">
        <f>IF(C30="","",INDEX('交付申請（別紙２）'!$J$8:$W$16,IF($B30='交付申請（入力フォーム）'!$D$32,1,IF($B30='交付申請（入力フォーム）'!$D$33,3,IF($B30='交付申請（入力フォーム）'!$D$34,5,IF($B30='交付申請（入力フォーム）'!$D$35,7,IF($B30='交付申請（入力フォーム）'!$D$36,9,"エラー"))))),7))</f>
        <v/>
      </c>
      <c r="F30" s="313" t="str">
        <f>IF(D30="","",INDEX('交付申請（別紙２）'!$J$8:$W$16,IF($B30='交付申請（入力フォーム）'!$D$32,1,IF($B30='交付申請（入力フォーム）'!$D$33,3,IF($B30='交付申請（入力フォーム）'!$D$34,5,IF($B30='交付申請（入力フォーム）'!$D$35,7,IF($B30='交付申請（入力フォーム）'!$D$36,9,"エラー"))))),14))</f>
        <v/>
      </c>
      <c r="G30" s="313" t="str">
        <f>IF(B30="","",INDEX('交付申請（別紙２）'!$J$36:$W$44,IF($B30='交付申請（入力フォーム）'!$D$32,1,IF($B30='交付申請（入力フォーム）'!$D$33,3,IF($B30='交付申請（入力フォーム）'!$D$34,5,IF($B30='交付申請（入力フォーム）'!$D$35,7,IF($B30='交付申請（入力フォーム）'!$D$36,9,"エラー"))))),1))</f>
        <v/>
      </c>
      <c r="H30" s="313" t="str">
        <f>IF(C30="","",INDEX('交付申請（別紙２）'!$J$36:$W$44,IF($B30='交付申請（入力フォーム）'!$D$32,1,IF($B30='交付申請（入力フォーム）'!$D$33,3,IF($B30='交付申請（入力フォーム）'!$D$34,5,IF($B30='交付申請（入力フォーム）'!$D$35,7,IF($B30='交付申請（入力フォーム）'!$D$36,9,"エラー"))))),7))</f>
        <v/>
      </c>
      <c r="I30" s="313" t="str">
        <f>IF(D30="","",INDEX('交付申請（別紙２）'!$J$36:$W$44,IF($B30='交付申請（入力フォーム）'!$D$32,1,IF($B30='交付申請（入力フォーム）'!$D$33,3,IF($B30='交付申請（入力フォーム）'!$D$34,5,IF($B30='交付申請（入力フォーム）'!$D$35,7,IF($B30='交付申請（入力フォーム）'!$D$36,9,"エラー"))))),14))</f>
        <v/>
      </c>
      <c r="J30" s="181"/>
    </row>
    <row r="31" spans="1:10" s="18" customFormat="1" ht="21.95" customHeight="1">
      <c r="A31" s="180">
        <v>27</v>
      </c>
      <c r="B31" s="271" t="str">
        <f>IF('交付申請（入力フォーム）'!C66="","",'交付申請（入力フォーム）'!C66)</f>
        <v/>
      </c>
      <c r="C31" s="271" t="str">
        <f>IF('交付申請（入力フォーム）'!F66="","",'交付申請（入力フォーム）'!F66)</f>
        <v/>
      </c>
      <c r="D31" s="313" t="str">
        <f>IF(B31="","",INDEX('交付申請（別紙２）'!$J$8:$W$16,IF($B31='交付申請（入力フォーム）'!$D$32,1,IF($B31='交付申請（入力フォーム）'!$D$33,3,IF($B31='交付申請（入力フォーム）'!$D$34,5,IF($B31='交付申請（入力フォーム）'!$D$35,7,IF($B31='交付申請（入力フォーム）'!$D$36,9,"エラー"))))),1))</f>
        <v/>
      </c>
      <c r="E31" s="313" t="str">
        <f>IF(C31="","",INDEX('交付申請（別紙２）'!$J$8:$W$16,IF($B31='交付申請（入力フォーム）'!$D$32,1,IF($B31='交付申請（入力フォーム）'!$D$33,3,IF($B31='交付申請（入力フォーム）'!$D$34,5,IF($B31='交付申請（入力フォーム）'!$D$35,7,IF($B31='交付申請（入力フォーム）'!$D$36,9,"エラー"))))),7))</f>
        <v/>
      </c>
      <c r="F31" s="313" t="str">
        <f>IF(D31="","",INDEX('交付申請（別紙２）'!$J$8:$W$16,IF($B31='交付申請（入力フォーム）'!$D$32,1,IF($B31='交付申請（入力フォーム）'!$D$33,3,IF($B31='交付申請（入力フォーム）'!$D$34,5,IF($B31='交付申請（入力フォーム）'!$D$35,7,IF($B31='交付申請（入力フォーム）'!$D$36,9,"エラー"))))),14))</f>
        <v/>
      </c>
      <c r="G31" s="313" t="str">
        <f>IF(B31="","",INDEX('交付申請（別紙２）'!$J$36:$W$44,IF($B31='交付申請（入力フォーム）'!$D$32,1,IF($B31='交付申請（入力フォーム）'!$D$33,3,IF($B31='交付申請（入力フォーム）'!$D$34,5,IF($B31='交付申請（入力フォーム）'!$D$35,7,IF($B31='交付申請（入力フォーム）'!$D$36,9,"エラー"))))),1))</f>
        <v/>
      </c>
      <c r="H31" s="313" t="str">
        <f>IF(C31="","",INDEX('交付申請（別紙２）'!$J$36:$W$44,IF($B31='交付申請（入力フォーム）'!$D$32,1,IF($B31='交付申請（入力フォーム）'!$D$33,3,IF($B31='交付申請（入力フォーム）'!$D$34,5,IF($B31='交付申請（入力フォーム）'!$D$35,7,IF($B31='交付申請（入力フォーム）'!$D$36,9,"エラー"))))),7))</f>
        <v/>
      </c>
      <c r="I31" s="313" t="str">
        <f>IF(D31="","",INDEX('交付申請（別紙２）'!$J$36:$W$44,IF($B31='交付申請（入力フォーム）'!$D$32,1,IF($B31='交付申請（入力フォーム）'!$D$33,3,IF($B31='交付申請（入力フォーム）'!$D$34,5,IF($B31='交付申請（入力フォーム）'!$D$35,7,IF($B31='交付申請（入力フォーム）'!$D$36,9,"エラー"))))),14))</f>
        <v/>
      </c>
      <c r="J31" s="181"/>
    </row>
    <row r="32" spans="1:10" s="18" customFormat="1" ht="21.95" customHeight="1">
      <c r="A32" s="180">
        <v>28</v>
      </c>
      <c r="B32" s="271" t="str">
        <f>IF('交付申請（入力フォーム）'!C67="","",'交付申請（入力フォーム）'!C67)</f>
        <v/>
      </c>
      <c r="C32" s="271" t="str">
        <f>IF('交付申請（入力フォーム）'!F67="","",'交付申請（入力フォーム）'!F67)</f>
        <v/>
      </c>
      <c r="D32" s="313" t="str">
        <f>IF(B32="","",INDEX('交付申請（別紙２）'!$J$8:$W$16,IF($B32='交付申請（入力フォーム）'!$D$32,1,IF($B32='交付申請（入力フォーム）'!$D$33,3,IF($B32='交付申請（入力フォーム）'!$D$34,5,IF($B32='交付申請（入力フォーム）'!$D$35,7,IF($B32='交付申請（入力フォーム）'!$D$36,9,"エラー"))))),1))</f>
        <v/>
      </c>
      <c r="E32" s="313" t="str">
        <f>IF(C32="","",INDEX('交付申請（別紙２）'!$J$8:$W$16,IF($B32='交付申請（入力フォーム）'!$D$32,1,IF($B32='交付申請（入力フォーム）'!$D$33,3,IF($B32='交付申請（入力フォーム）'!$D$34,5,IF($B32='交付申請（入力フォーム）'!$D$35,7,IF($B32='交付申請（入力フォーム）'!$D$36,9,"エラー"))))),7))</f>
        <v/>
      </c>
      <c r="F32" s="313" t="str">
        <f>IF(D32="","",INDEX('交付申請（別紙２）'!$J$8:$W$16,IF($B32='交付申請（入力フォーム）'!$D$32,1,IF($B32='交付申請（入力フォーム）'!$D$33,3,IF($B32='交付申請（入力フォーム）'!$D$34,5,IF($B32='交付申請（入力フォーム）'!$D$35,7,IF($B32='交付申請（入力フォーム）'!$D$36,9,"エラー"))))),14))</f>
        <v/>
      </c>
      <c r="G32" s="313" t="str">
        <f>IF(B32="","",INDEX('交付申請（別紙２）'!$J$36:$W$44,IF($B32='交付申請（入力フォーム）'!$D$32,1,IF($B32='交付申請（入力フォーム）'!$D$33,3,IF($B32='交付申請（入力フォーム）'!$D$34,5,IF($B32='交付申請（入力フォーム）'!$D$35,7,IF($B32='交付申請（入力フォーム）'!$D$36,9,"エラー"))))),1))</f>
        <v/>
      </c>
      <c r="H32" s="313" t="str">
        <f>IF(C32="","",INDEX('交付申請（別紙２）'!$J$36:$W$44,IF($B32='交付申請（入力フォーム）'!$D$32,1,IF($B32='交付申請（入力フォーム）'!$D$33,3,IF($B32='交付申請（入力フォーム）'!$D$34,5,IF($B32='交付申請（入力フォーム）'!$D$35,7,IF($B32='交付申請（入力フォーム）'!$D$36,9,"エラー"))))),7))</f>
        <v/>
      </c>
      <c r="I32" s="313" t="str">
        <f>IF(D32="","",INDEX('交付申請（別紙２）'!$J$36:$W$44,IF($B32='交付申請（入力フォーム）'!$D$32,1,IF($B32='交付申請（入力フォーム）'!$D$33,3,IF($B32='交付申請（入力フォーム）'!$D$34,5,IF($B32='交付申請（入力フォーム）'!$D$35,7,IF($B32='交付申請（入力フォーム）'!$D$36,9,"エラー"))))),14))</f>
        <v/>
      </c>
      <c r="J32" s="181"/>
    </row>
    <row r="33" spans="1:14" s="18" customFormat="1" ht="21.95" customHeight="1">
      <c r="A33" s="180">
        <v>29</v>
      </c>
      <c r="B33" s="271" t="str">
        <f>IF('交付申請（入力フォーム）'!C68="","",'交付申請（入力フォーム）'!C68)</f>
        <v/>
      </c>
      <c r="C33" s="271" t="str">
        <f>IF('交付申請（入力フォーム）'!F68="","",'交付申請（入力フォーム）'!F68)</f>
        <v/>
      </c>
      <c r="D33" s="313" t="str">
        <f>IF(B33="","",INDEX('交付申請（別紙２）'!$J$8:$W$16,IF($B33='交付申請（入力フォーム）'!$D$32,1,IF($B33='交付申請（入力フォーム）'!$D$33,3,IF($B33='交付申請（入力フォーム）'!$D$34,5,IF($B33='交付申請（入力フォーム）'!$D$35,7,IF($B33='交付申請（入力フォーム）'!$D$36,9,"エラー"))))),1))</f>
        <v/>
      </c>
      <c r="E33" s="313" t="str">
        <f>IF(C33="","",INDEX('交付申請（別紙２）'!$J$8:$W$16,IF($B33='交付申請（入力フォーム）'!$D$32,1,IF($B33='交付申請（入力フォーム）'!$D$33,3,IF($B33='交付申請（入力フォーム）'!$D$34,5,IF($B33='交付申請（入力フォーム）'!$D$35,7,IF($B33='交付申請（入力フォーム）'!$D$36,9,"エラー"))))),7))</f>
        <v/>
      </c>
      <c r="F33" s="313" t="str">
        <f>IF(D33="","",INDEX('交付申請（別紙２）'!$J$8:$W$16,IF($B33='交付申請（入力フォーム）'!$D$32,1,IF($B33='交付申請（入力フォーム）'!$D$33,3,IF($B33='交付申請（入力フォーム）'!$D$34,5,IF($B33='交付申請（入力フォーム）'!$D$35,7,IF($B33='交付申請（入力フォーム）'!$D$36,9,"エラー"))))),14))</f>
        <v/>
      </c>
      <c r="G33" s="313" t="str">
        <f>IF(B33="","",INDEX('交付申請（別紙２）'!$J$36:$W$44,IF($B33='交付申請（入力フォーム）'!$D$32,1,IF($B33='交付申請（入力フォーム）'!$D$33,3,IF($B33='交付申請（入力フォーム）'!$D$34,5,IF($B33='交付申請（入力フォーム）'!$D$35,7,IF($B33='交付申請（入力フォーム）'!$D$36,9,"エラー"))))),1))</f>
        <v/>
      </c>
      <c r="H33" s="313" t="str">
        <f>IF(C33="","",INDEX('交付申請（別紙２）'!$J$36:$W$44,IF($B33='交付申請（入力フォーム）'!$D$32,1,IF($B33='交付申請（入力フォーム）'!$D$33,3,IF($B33='交付申請（入力フォーム）'!$D$34,5,IF($B33='交付申請（入力フォーム）'!$D$35,7,IF($B33='交付申請（入力フォーム）'!$D$36,9,"エラー"))))),7))</f>
        <v/>
      </c>
      <c r="I33" s="313" t="str">
        <f>IF(D33="","",INDEX('交付申請（別紙２）'!$J$36:$W$44,IF($B33='交付申請（入力フォーム）'!$D$32,1,IF($B33='交付申請（入力フォーム）'!$D$33,3,IF($B33='交付申請（入力フォーム）'!$D$34,5,IF($B33='交付申請（入力フォーム）'!$D$35,7,IF($B33='交付申請（入力フォーム）'!$D$36,9,"エラー"))))),14))</f>
        <v/>
      </c>
      <c r="J33" s="181"/>
    </row>
    <row r="34" spans="1:14" s="18" customFormat="1" ht="21.95" customHeight="1">
      <c r="A34" s="180">
        <v>30</v>
      </c>
      <c r="B34" s="271" t="str">
        <f>IF('交付申請（入力フォーム）'!C69="","",'交付申請（入力フォーム）'!C69)</f>
        <v/>
      </c>
      <c r="C34" s="271" t="str">
        <f>IF('交付申請（入力フォーム）'!F69="","",'交付申請（入力フォーム）'!F69)</f>
        <v/>
      </c>
      <c r="D34" s="313" t="str">
        <f>IF(B34="","",INDEX('交付申請（別紙２）'!$J$8:$W$16,IF($B34='交付申請（入力フォーム）'!$D$32,1,IF($B34='交付申請（入力フォーム）'!$D$33,3,IF($B34='交付申請（入力フォーム）'!$D$34,5,IF($B34='交付申請（入力フォーム）'!$D$35,7,IF($B34='交付申請（入力フォーム）'!$D$36,9,"エラー"))))),1))</f>
        <v/>
      </c>
      <c r="E34" s="313" t="str">
        <f>IF(C34="","",INDEX('交付申請（別紙２）'!$J$8:$W$16,IF($B34='交付申請（入力フォーム）'!$D$32,1,IF($B34='交付申請（入力フォーム）'!$D$33,3,IF($B34='交付申請（入力フォーム）'!$D$34,5,IF($B34='交付申請（入力フォーム）'!$D$35,7,IF($B34='交付申請（入力フォーム）'!$D$36,9,"エラー"))))),7))</f>
        <v/>
      </c>
      <c r="F34" s="313" t="str">
        <f>IF(D34="","",INDEX('交付申請（別紙２）'!$J$8:$W$16,IF($B34='交付申請（入力フォーム）'!$D$32,1,IF($B34='交付申請（入力フォーム）'!$D$33,3,IF($B34='交付申請（入力フォーム）'!$D$34,5,IF($B34='交付申請（入力フォーム）'!$D$35,7,IF($B34='交付申請（入力フォーム）'!$D$36,9,"エラー"))))),14))</f>
        <v/>
      </c>
      <c r="G34" s="313" t="str">
        <f>IF(B34="","",INDEX('交付申請（別紙２）'!$J$36:$W$44,IF($B34='交付申請（入力フォーム）'!$D$32,1,IF($B34='交付申請（入力フォーム）'!$D$33,3,IF($B34='交付申請（入力フォーム）'!$D$34,5,IF($B34='交付申請（入力フォーム）'!$D$35,7,IF($B34='交付申請（入力フォーム）'!$D$36,9,"エラー"))))),1))</f>
        <v/>
      </c>
      <c r="H34" s="313" t="str">
        <f>IF(C34="","",INDEX('交付申請（別紙２）'!$J$36:$W$44,IF($B34='交付申請（入力フォーム）'!$D$32,1,IF($B34='交付申請（入力フォーム）'!$D$33,3,IF($B34='交付申請（入力フォーム）'!$D$34,5,IF($B34='交付申請（入力フォーム）'!$D$35,7,IF($B34='交付申請（入力フォーム）'!$D$36,9,"エラー"))))),7))</f>
        <v/>
      </c>
      <c r="I34" s="313" t="str">
        <f>IF(D34="","",INDEX('交付申請（別紙２）'!$J$36:$W$44,IF($B34='交付申請（入力フォーム）'!$D$32,1,IF($B34='交付申請（入力フォーム）'!$D$33,3,IF($B34='交付申請（入力フォーム）'!$D$34,5,IF($B34='交付申請（入力フォーム）'!$D$35,7,IF($B34='交付申請（入力フォーム）'!$D$36,9,"エラー"))))),14))</f>
        <v/>
      </c>
      <c r="J34" s="181"/>
    </row>
    <row r="35" spans="1:14" s="18" customFormat="1" ht="21.95" customHeight="1">
      <c r="A35" s="180">
        <v>31</v>
      </c>
      <c r="B35" s="271" t="str">
        <f>IF('交付申請（入力フォーム）'!C70="","",'交付申請（入力フォーム）'!C70)</f>
        <v/>
      </c>
      <c r="C35" s="271" t="str">
        <f>IF('交付申請（入力フォーム）'!F70="","",'交付申請（入力フォーム）'!F70)</f>
        <v/>
      </c>
      <c r="D35" s="313" t="str">
        <f>IF(B35="","",INDEX('交付申請（別紙２）'!$J$8:$W$16,IF($B35='交付申請（入力フォーム）'!$D$32,1,IF($B35='交付申請（入力フォーム）'!$D$33,3,IF($B35='交付申請（入力フォーム）'!$D$34,5,IF($B35='交付申請（入力フォーム）'!$D$35,7,IF($B35='交付申請（入力フォーム）'!$D$36,9,"エラー"))))),1))</f>
        <v/>
      </c>
      <c r="E35" s="313" t="str">
        <f>IF(C35="","",INDEX('交付申請（別紙２）'!$J$8:$W$16,IF($B35='交付申請（入力フォーム）'!$D$32,1,IF($B35='交付申請（入力フォーム）'!$D$33,3,IF($B35='交付申請（入力フォーム）'!$D$34,5,IF($B35='交付申請（入力フォーム）'!$D$35,7,IF($B35='交付申請（入力フォーム）'!$D$36,9,"エラー"))))),7))</f>
        <v/>
      </c>
      <c r="F35" s="313" t="str">
        <f>IF(D35="","",INDEX('交付申請（別紙２）'!$J$8:$W$16,IF($B35='交付申請（入力フォーム）'!$D$32,1,IF($B35='交付申請（入力フォーム）'!$D$33,3,IF($B35='交付申請（入力フォーム）'!$D$34,5,IF($B35='交付申請（入力フォーム）'!$D$35,7,IF($B35='交付申請（入力フォーム）'!$D$36,9,"エラー"))))),14))</f>
        <v/>
      </c>
      <c r="G35" s="313" t="str">
        <f>IF(B35="","",INDEX('交付申請（別紙２）'!$J$36:$W$44,IF($B35='交付申請（入力フォーム）'!$D$32,1,IF($B35='交付申請（入力フォーム）'!$D$33,3,IF($B35='交付申請（入力フォーム）'!$D$34,5,IF($B35='交付申請（入力フォーム）'!$D$35,7,IF($B35='交付申請（入力フォーム）'!$D$36,9,"エラー"))))),1))</f>
        <v/>
      </c>
      <c r="H35" s="313" t="str">
        <f>IF(C35="","",INDEX('交付申請（別紙２）'!$J$36:$W$44,IF($B35='交付申請（入力フォーム）'!$D$32,1,IF($B35='交付申請（入力フォーム）'!$D$33,3,IF($B35='交付申請（入力フォーム）'!$D$34,5,IF($B35='交付申請（入力フォーム）'!$D$35,7,IF($B35='交付申請（入力フォーム）'!$D$36,9,"エラー"))))),7))</f>
        <v/>
      </c>
      <c r="I35" s="313" t="str">
        <f>IF(D35="","",INDEX('交付申請（別紙２）'!$J$36:$W$44,IF($B35='交付申請（入力フォーム）'!$D$32,1,IF($B35='交付申請（入力フォーム）'!$D$33,3,IF($B35='交付申請（入力フォーム）'!$D$34,5,IF($B35='交付申請（入力フォーム）'!$D$35,7,IF($B35='交付申請（入力フォーム）'!$D$36,9,"エラー"))))),14))</f>
        <v/>
      </c>
      <c r="J35" s="181"/>
    </row>
    <row r="36" spans="1:14" s="18" customFormat="1" ht="21.95" customHeight="1">
      <c r="A36" s="180">
        <v>32</v>
      </c>
      <c r="B36" s="271" t="str">
        <f>IF('交付申請（入力フォーム）'!C71="","",'交付申請（入力フォーム）'!C71)</f>
        <v/>
      </c>
      <c r="C36" s="271" t="str">
        <f>IF('交付申請（入力フォーム）'!F71="","",'交付申請（入力フォーム）'!F71)</f>
        <v/>
      </c>
      <c r="D36" s="313" t="str">
        <f>IF(B36="","",INDEX('交付申請（別紙２）'!$J$8:$W$16,IF($B36='交付申請（入力フォーム）'!$D$32,1,IF($B36='交付申請（入力フォーム）'!$D$33,3,IF($B36='交付申請（入力フォーム）'!$D$34,5,IF($B36='交付申請（入力フォーム）'!$D$35,7,IF($B36='交付申請（入力フォーム）'!$D$36,9,"エラー"))))),1))</f>
        <v/>
      </c>
      <c r="E36" s="313" t="str">
        <f>IF(C36="","",INDEX('交付申請（別紙２）'!$J$8:$W$16,IF($B36='交付申請（入力フォーム）'!$D$32,1,IF($B36='交付申請（入力フォーム）'!$D$33,3,IF($B36='交付申請（入力フォーム）'!$D$34,5,IF($B36='交付申請（入力フォーム）'!$D$35,7,IF($B36='交付申請（入力フォーム）'!$D$36,9,"エラー"))))),7))</f>
        <v/>
      </c>
      <c r="F36" s="313" t="str">
        <f>IF(D36="","",INDEX('交付申請（別紙２）'!$J$8:$W$16,IF($B36='交付申請（入力フォーム）'!$D$32,1,IF($B36='交付申請（入力フォーム）'!$D$33,3,IF($B36='交付申請（入力フォーム）'!$D$34,5,IF($B36='交付申請（入力フォーム）'!$D$35,7,IF($B36='交付申請（入力フォーム）'!$D$36,9,"エラー"))))),14))</f>
        <v/>
      </c>
      <c r="G36" s="313" t="str">
        <f>IF(B36="","",INDEX('交付申請（別紙２）'!$J$36:$W$44,IF($B36='交付申請（入力フォーム）'!$D$32,1,IF($B36='交付申請（入力フォーム）'!$D$33,3,IF($B36='交付申請（入力フォーム）'!$D$34,5,IF($B36='交付申請（入力フォーム）'!$D$35,7,IF($B36='交付申請（入力フォーム）'!$D$36,9,"エラー"))))),1))</f>
        <v/>
      </c>
      <c r="H36" s="313" t="str">
        <f>IF(C36="","",INDEX('交付申請（別紙２）'!$J$36:$W$44,IF($B36='交付申請（入力フォーム）'!$D$32,1,IF($B36='交付申請（入力フォーム）'!$D$33,3,IF($B36='交付申請（入力フォーム）'!$D$34,5,IF($B36='交付申請（入力フォーム）'!$D$35,7,IF($B36='交付申請（入力フォーム）'!$D$36,9,"エラー"))))),7))</f>
        <v/>
      </c>
      <c r="I36" s="313" t="str">
        <f>IF(D36="","",INDEX('交付申請（別紙２）'!$J$36:$W$44,IF($B36='交付申請（入力フォーム）'!$D$32,1,IF($B36='交付申請（入力フォーム）'!$D$33,3,IF($B36='交付申請（入力フォーム）'!$D$34,5,IF($B36='交付申請（入力フォーム）'!$D$35,7,IF($B36='交付申請（入力フォーム）'!$D$36,9,"エラー"))))),14))</f>
        <v/>
      </c>
      <c r="J36" s="181"/>
    </row>
    <row r="37" spans="1:14" ht="21.95" customHeight="1">
      <c r="A37" s="180">
        <v>33</v>
      </c>
      <c r="B37" s="271" t="str">
        <f>IF('交付申請（入力フォーム）'!C72="","",'交付申請（入力フォーム）'!C72)</f>
        <v/>
      </c>
      <c r="C37" s="271" t="str">
        <f>IF('交付申請（入力フォーム）'!F72="","",'交付申請（入力フォーム）'!F72)</f>
        <v/>
      </c>
      <c r="D37" s="313" t="str">
        <f>IF(B37="","",INDEX('交付申請（別紙２）'!$J$8:$W$16,IF($B37='交付申請（入力フォーム）'!$D$32,1,IF($B37='交付申請（入力フォーム）'!$D$33,3,IF($B37='交付申請（入力フォーム）'!$D$34,5,IF($B37='交付申請（入力フォーム）'!$D$35,7,IF($B37='交付申請（入力フォーム）'!$D$36,9,"エラー"))))),1))</f>
        <v/>
      </c>
      <c r="E37" s="313" t="str">
        <f>IF(C37="","",INDEX('交付申請（別紙２）'!$J$8:$W$16,IF($B37='交付申請（入力フォーム）'!$D$32,1,IF($B37='交付申請（入力フォーム）'!$D$33,3,IF($B37='交付申請（入力フォーム）'!$D$34,5,IF($B37='交付申請（入力フォーム）'!$D$35,7,IF($B37='交付申請（入力フォーム）'!$D$36,9,"エラー"))))),7))</f>
        <v/>
      </c>
      <c r="F37" s="313" t="str">
        <f>IF(D37="","",INDEX('交付申請（別紙２）'!$J$8:$W$16,IF($B37='交付申請（入力フォーム）'!$D$32,1,IF($B37='交付申請（入力フォーム）'!$D$33,3,IF($B37='交付申請（入力フォーム）'!$D$34,5,IF($B37='交付申請（入力フォーム）'!$D$35,7,IF($B37='交付申請（入力フォーム）'!$D$36,9,"エラー"))))),14))</f>
        <v/>
      </c>
      <c r="G37" s="313" t="str">
        <f>IF(B37="","",INDEX('交付申請（別紙２）'!$J$36:$W$44,IF($B37='交付申請（入力フォーム）'!$D$32,1,IF($B37='交付申請（入力フォーム）'!$D$33,3,IF($B37='交付申請（入力フォーム）'!$D$34,5,IF($B37='交付申請（入力フォーム）'!$D$35,7,IF($B37='交付申請（入力フォーム）'!$D$36,9,"エラー"))))),1))</f>
        <v/>
      </c>
      <c r="H37" s="313" t="str">
        <f>IF(C37="","",INDEX('交付申請（別紙２）'!$J$36:$W$44,IF($B37='交付申請（入力フォーム）'!$D$32,1,IF($B37='交付申請（入力フォーム）'!$D$33,3,IF($B37='交付申請（入力フォーム）'!$D$34,5,IF($B37='交付申請（入力フォーム）'!$D$35,7,IF($B37='交付申請（入力フォーム）'!$D$36,9,"エラー"))))),7))</f>
        <v/>
      </c>
      <c r="I37" s="313" t="str">
        <f>IF(D37="","",INDEX('交付申請（別紙２）'!$J$36:$W$44,IF($B37='交付申請（入力フォーム）'!$D$32,1,IF($B37='交付申請（入力フォーム）'!$D$33,3,IF($B37='交付申請（入力フォーム）'!$D$34,5,IF($B37='交付申請（入力フォーム）'!$D$35,7,IF($B37='交付申請（入力フォーム）'!$D$36,9,"エラー"))))),14))</f>
        <v/>
      </c>
      <c r="J37" s="181"/>
      <c r="K37" s="224"/>
      <c r="L37" s="224"/>
      <c r="M37" s="224"/>
      <c r="N37" s="224"/>
    </row>
    <row r="38" spans="1:14" ht="21.95" customHeight="1">
      <c r="A38" s="180">
        <v>34</v>
      </c>
      <c r="B38" s="271" t="str">
        <f>IF('交付申請（入力フォーム）'!C73="","",'交付申請（入力フォーム）'!C73)</f>
        <v/>
      </c>
      <c r="C38" s="271" t="str">
        <f>IF('交付申請（入力フォーム）'!F73="","",'交付申請（入力フォーム）'!F73)</f>
        <v/>
      </c>
      <c r="D38" s="313" t="str">
        <f>IF(B38="","",INDEX('交付申請（別紙２）'!$J$8:$W$16,IF($B38='交付申請（入力フォーム）'!$D$32,1,IF($B38='交付申請（入力フォーム）'!$D$33,3,IF($B38='交付申請（入力フォーム）'!$D$34,5,IF($B38='交付申請（入力フォーム）'!$D$35,7,IF($B38='交付申請（入力フォーム）'!$D$36,9,"エラー"))))),1))</f>
        <v/>
      </c>
      <c r="E38" s="313" t="str">
        <f>IF(C38="","",INDEX('交付申請（別紙２）'!$J$8:$W$16,IF($B38='交付申請（入力フォーム）'!$D$32,1,IF($B38='交付申請（入力フォーム）'!$D$33,3,IF($B38='交付申請（入力フォーム）'!$D$34,5,IF($B38='交付申請（入力フォーム）'!$D$35,7,IF($B38='交付申請（入力フォーム）'!$D$36,9,"エラー"))))),7))</f>
        <v/>
      </c>
      <c r="F38" s="313" t="str">
        <f>IF(D38="","",INDEX('交付申請（別紙２）'!$J$8:$W$16,IF($B38='交付申請（入力フォーム）'!$D$32,1,IF($B38='交付申請（入力フォーム）'!$D$33,3,IF($B38='交付申請（入力フォーム）'!$D$34,5,IF($B38='交付申請（入力フォーム）'!$D$35,7,IF($B38='交付申請（入力フォーム）'!$D$36,9,"エラー"))))),14))</f>
        <v/>
      </c>
      <c r="G38" s="313" t="str">
        <f>IF(B38="","",INDEX('交付申請（別紙２）'!$J$36:$W$44,IF($B38='交付申請（入力フォーム）'!$D$32,1,IF($B38='交付申請（入力フォーム）'!$D$33,3,IF($B38='交付申請（入力フォーム）'!$D$34,5,IF($B38='交付申請（入力フォーム）'!$D$35,7,IF($B38='交付申請（入力フォーム）'!$D$36,9,"エラー"))))),1))</f>
        <v/>
      </c>
      <c r="H38" s="313" t="str">
        <f>IF(C38="","",INDEX('交付申請（別紙２）'!$J$36:$W$44,IF($B38='交付申請（入力フォーム）'!$D$32,1,IF($B38='交付申請（入力フォーム）'!$D$33,3,IF($B38='交付申請（入力フォーム）'!$D$34,5,IF($B38='交付申請（入力フォーム）'!$D$35,7,IF($B38='交付申請（入力フォーム）'!$D$36,9,"エラー"))))),7))</f>
        <v/>
      </c>
      <c r="I38" s="313" t="str">
        <f>IF(D38="","",INDEX('交付申請（別紙２）'!$J$36:$W$44,IF($B38='交付申請（入力フォーム）'!$D$32,1,IF($B38='交付申請（入力フォーム）'!$D$33,3,IF($B38='交付申請（入力フォーム）'!$D$34,5,IF($B38='交付申請（入力フォーム）'!$D$35,7,IF($B38='交付申請（入力フォーム）'!$D$36,9,"エラー"))))),14))</f>
        <v/>
      </c>
      <c r="J38" s="181"/>
      <c r="K38" s="224"/>
      <c r="L38" s="224"/>
      <c r="M38" s="224"/>
      <c r="N38" s="224"/>
    </row>
    <row r="39" spans="1:14" ht="21.95" customHeight="1">
      <c r="A39" s="184">
        <v>35</v>
      </c>
      <c r="B39" s="271" t="str">
        <f>IF('交付申請（入力フォーム）'!C74="","",'交付申請（入力フォーム）'!C74)</f>
        <v/>
      </c>
      <c r="C39" s="271" t="str">
        <f>IF('交付申請（入力フォーム）'!F74="","",'交付申請（入力フォーム）'!F74)</f>
        <v/>
      </c>
      <c r="D39" s="314" t="str">
        <f>IF(B39="","",INDEX('交付申請（別紙２）'!$J$8:$W$16,IF($B39='交付申請（入力フォーム）'!$D$32,1,IF($B39='交付申請（入力フォーム）'!$D$33,3,IF($B39='交付申請（入力フォーム）'!$D$34,5,IF($B39='交付申請（入力フォーム）'!$D$35,7,IF($B39='交付申請（入力フォーム）'!$D$36,9,"エラー"))))),1))</f>
        <v/>
      </c>
      <c r="E39" s="315" t="str">
        <f>IF(C39="","",INDEX('交付申請（別紙２）'!$J$8:$W$16,IF($B39='交付申請（入力フォーム）'!$D$32,1,IF($B39='交付申請（入力フォーム）'!$D$33,3,IF($B39='交付申請（入力フォーム）'!$D$34,5,IF($B39='交付申請（入力フォーム）'!$D$35,7,IF($B39='交付申請（入力フォーム）'!$D$36,9,"エラー"))))),7))</f>
        <v/>
      </c>
      <c r="F39" s="315" t="str">
        <f>IF(D39="","",INDEX('交付申請（別紙２）'!$J$8:$W$16,IF($B39='交付申請（入力フォーム）'!$D$32,1,IF($B39='交付申請（入力フォーム）'!$D$33,3,IF($B39='交付申請（入力フォーム）'!$D$34,5,IF($B39='交付申請（入力フォーム）'!$D$35,7,IF($B39='交付申請（入力フォーム）'!$D$36,9,"エラー"))))),14))</f>
        <v/>
      </c>
      <c r="G39" s="315" t="str">
        <f>IF(B39="","",INDEX('交付申請（別紙２）'!$J$36:$W$44,IF($B39='交付申請（入力フォーム）'!$D$32,1,IF($B39='交付申請（入力フォーム）'!$D$33,3,IF($B39='交付申請（入力フォーム）'!$D$34,5,IF($B39='交付申請（入力フォーム）'!$D$35,7,IF($B39='交付申請（入力フォーム）'!$D$36,9,"エラー"))))),1))</f>
        <v/>
      </c>
      <c r="H39" s="314" t="str">
        <f>IF(C39="","",INDEX('交付申請（別紙２）'!$J$36:$W$44,IF($B39='交付申請（入力フォーム）'!$D$32,1,IF($B39='交付申請（入力フォーム）'!$D$33,3,IF($B39='交付申請（入力フォーム）'!$D$34,5,IF($B39='交付申請（入力フォーム）'!$D$35,7,IF($B39='交付申請（入力フォーム）'!$D$36,9,"エラー"))))),7))</f>
        <v/>
      </c>
      <c r="I39" s="314" t="str">
        <f>IF(D39="","",INDEX('交付申請（別紙２）'!$J$36:$W$44,IF($B39='交付申請（入力フォーム）'!$D$32,1,IF($B39='交付申請（入力フォーム）'!$D$33,3,IF($B39='交付申請（入力フォーム）'!$D$34,5,IF($B39='交付申請（入力フォーム）'!$D$35,7,IF($B39='交付申請（入力フォーム）'!$D$36,9,"エラー"))))),14))</f>
        <v/>
      </c>
      <c r="J39" s="185"/>
    </row>
    <row r="40" spans="1:14" ht="22.5" customHeight="1">
      <c r="A40" s="725" t="s">
        <v>201</v>
      </c>
      <c r="B40" s="726"/>
      <c r="C40" s="727"/>
      <c r="D40" s="316">
        <f t="shared" ref="D40:I40" si="0">SUM(D5:D39)</f>
        <v>0</v>
      </c>
      <c r="E40" s="316">
        <f t="shared" si="0"/>
        <v>0</v>
      </c>
      <c r="F40" s="316">
        <f t="shared" si="0"/>
        <v>0</v>
      </c>
      <c r="G40" s="316">
        <f t="shared" si="0"/>
        <v>0</v>
      </c>
      <c r="H40" s="316">
        <f t="shared" si="0"/>
        <v>0</v>
      </c>
      <c r="I40" s="316">
        <f t="shared" si="0"/>
        <v>0</v>
      </c>
      <c r="J40" s="186"/>
    </row>
    <row r="41" spans="1:14">
      <c r="J41" s="63"/>
    </row>
    <row r="42" spans="1:14">
      <c r="A42" s="724" t="str">
        <f>CONCATENATE("プロジェクト名","（",'交付申請（入力フォーム）'!D7,"）")</f>
        <v>プロジェクト名（）</v>
      </c>
      <c r="B42" s="724"/>
      <c r="C42" s="724"/>
      <c r="D42" s="724"/>
      <c r="E42" s="724"/>
      <c r="F42" s="724"/>
      <c r="G42" s="724"/>
      <c r="H42" s="724"/>
      <c r="I42" s="724"/>
      <c r="J42" s="724"/>
    </row>
  </sheetData>
  <sheetProtection password="87FE" sheet="1" selectLockedCells="1"/>
  <mergeCells count="10">
    <mergeCell ref="A42:J42"/>
    <mergeCell ref="A40:C40"/>
    <mergeCell ref="J3:J4"/>
    <mergeCell ref="N5:U6"/>
    <mergeCell ref="N10:U10"/>
    <mergeCell ref="A3:A4"/>
    <mergeCell ref="C3:C4"/>
    <mergeCell ref="D3:F3"/>
    <mergeCell ref="G3:I3"/>
    <mergeCell ref="B3:B4"/>
  </mergeCells>
  <phoneticPr fontId="1"/>
  <printOptions horizontalCentered="1"/>
  <pageMargins left="0.78740157480314965" right="0.59055118110236227" top="0.86614173228346458" bottom="0.55118110236220474" header="0.31496062992125984" footer="0.31496062992125984"/>
  <pageSetup paperSize="9" scale="75" fitToHeight="0" orientation="portrait" horizontalDpi="300" verticalDpi="300" r:id="rId1"/>
  <colBreaks count="1" manualBreakCount="1">
    <brk id="10" min="1" max="3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J50"/>
  <sheetViews>
    <sheetView workbookViewId="0"/>
  </sheetViews>
  <sheetFormatPr defaultColWidth="16.625" defaultRowHeight="12"/>
  <cols>
    <col min="1" max="1" width="0.875" style="77" customWidth="1"/>
    <col min="2" max="6" width="19.625" style="77" customWidth="1"/>
    <col min="7" max="9" width="12.625" style="77" customWidth="1"/>
    <col min="10" max="10" width="9.5" style="78" customWidth="1"/>
    <col min="11" max="253" width="16.625" style="77"/>
    <col min="254" max="254" width="0.875" style="77" customWidth="1"/>
    <col min="255" max="262" width="19.625" style="77" customWidth="1"/>
    <col min="263" max="265" width="12.625" style="77" customWidth="1"/>
    <col min="266" max="266" width="9.5" style="77" customWidth="1"/>
    <col min="267" max="509" width="16.625" style="77"/>
    <col min="510" max="510" width="0.875" style="77" customWidth="1"/>
    <col min="511" max="518" width="19.625" style="77" customWidth="1"/>
    <col min="519" max="521" width="12.625" style="77" customWidth="1"/>
    <col min="522" max="522" width="9.5" style="77" customWidth="1"/>
    <col min="523" max="765" width="16.625" style="77"/>
    <col min="766" max="766" width="0.875" style="77" customWidth="1"/>
    <col min="767" max="774" width="19.625" style="77" customWidth="1"/>
    <col min="775" max="777" width="12.625" style="77" customWidth="1"/>
    <col min="778" max="778" width="9.5" style="77" customWidth="1"/>
    <col min="779" max="1021" width="16.625" style="77"/>
    <col min="1022" max="1022" width="0.875" style="77" customWidth="1"/>
    <col min="1023" max="1030" width="19.625" style="77" customWidth="1"/>
    <col min="1031" max="1033" width="12.625" style="77" customWidth="1"/>
    <col min="1034" max="1034" width="9.5" style="77" customWidth="1"/>
    <col min="1035" max="1277" width="16.625" style="77"/>
    <col min="1278" max="1278" width="0.875" style="77" customWidth="1"/>
    <col min="1279" max="1286" width="19.625" style="77" customWidth="1"/>
    <col min="1287" max="1289" width="12.625" style="77" customWidth="1"/>
    <col min="1290" max="1290" width="9.5" style="77" customWidth="1"/>
    <col min="1291" max="1533" width="16.625" style="77"/>
    <col min="1534" max="1534" width="0.875" style="77" customWidth="1"/>
    <col min="1535" max="1542" width="19.625" style="77" customWidth="1"/>
    <col min="1543" max="1545" width="12.625" style="77" customWidth="1"/>
    <col min="1546" max="1546" width="9.5" style="77" customWidth="1"/>
    <col min="1547" max="1789" width="16.625" style="77"/>
    <col min="1790" max="1790" width="0.875" style="77" customWidth="1"/>
    <col min="1791" max="1798" width="19.625" style="77" customWidth="1"/>
    <col min="1799" max="1801" width="12.625" style="77" customWidth="1"/>
    <col min="1802" max="1802" width="9.5" style="77" customWidth="1"/>
    <col min="1803" max="2045" width="16.625" style="77"/>
    <col min="2046" max="2046" width="0.875" style="77" customWidth="1"/>
    <col min="2047" max="2054" width="19.625" style="77" customWidth="1"/>
    <col min="2055" max="2057" width="12.625" style="77" customWidth="1"/>
    <col min="2058" max="2058" width="9.5" style="77" customWidth="1"/>
    <col min="2059" max="2301" width="16.625" style="77"/>
    <col min="2302" max="2302" width="0.875" style="77" customWidth="1"/>
    <col min="2303" max="2310" width="19.625" style="77" customWidth="1"/>
    <col min="2311" max="2313" width="12.625" style="77" customWidth="1"/>
    <col min="2314" max="2314" width="9.5" style="77" customWidth="1"/>
    <col min="2315" max="2557" width="16.625" style="77"/>
    <col min="2558" max="2558" width="0.875" style="77" customWidth="1"/>
    <col min="2559" max="2566" width="19.625" style="77" customWidth="1"/>
    <col min="2567" max="2569" width="12.625" style="77" customWidth="1"/>
    <col min="2570" max="2570" width="9.5" style="77" customWidth="1"/>
    <col min="2571" max="2813" width="16.625" style="77"/>
    <col min="2814" max="2814" width="0.875" style="77" customWidth="1"/>
    <col min="2815" max="2822" width="19.625" style="77" customWidth="1"/>
    <col min="2823" max="2825" width="12.625" style="77" customWidth="1"/>
    <col min="2826" max="2826" width="9.5" style="77" customWidth="1"/>
    <col min="2827" max="3069" width="16.625" style="77"/>
    <col min="3070" max="3070" width="0.875" style="77" customWidth="1"/>
    <col min="3071" max="3078" width="19.625" style="77" customWidth="1"/>
    <col min="3079" max="3081" width="12.625" style="77" customWidth="1"/>
    <col min="3082" max="3082" width="9.5" style="77" customWidth="1"/>
    <col min="3083" max="3325" width="16.625" style="77"/>
    <col min="3326" max="3326" width="0.875" style="77" customWidth="1"/>
    <col min="3327" max="3334" width="19.625" style="77" customWidth="1"/>
    <col min="3335" max="3337" width="12.625" style="77" customWidth="1"/>
    <col min="3338" max="3338" width="9.5" style="77" customWidth="1"/>
    <col min="3339" max="3581" width="16.625" style="77"/>
    <col min="3582" max="3582" width="0.875" style="77" customWidth="1"/>
    <col min="3583" max="3590" width="19.625" style="77" customWidth="1"/>
    <col min="3591" max="3593" width="12.625" style="77" customWidth="1"/>
    <col min="3594" max="3594" width="9.5" style="77" customWidth="1"/>
    <col min="3595" max="3837" width="16.625" style="77"/>
    <col min="3838" max="3838" width="0.875" style="77" customWidth="1"/>
    <col min="3839" max="3846" width="19.625" style="77" customWidth="1"/>
    <col min="3847" max="3849" width="12.625" style="77" customWidth="1"/>
    <col min="3850" max="3850" width="9.5" style="77" customWidth="1"/>
    <col min="3851" max="4093" width="16.625" style="77"/>
    <col min="4094" max="4094" width="0.875" style="77" customWidth="1"/>
    <col min="4095" max="4102" width="19.625" style="77" customWidth="1"/>
    <col min="4103" max="4105" width="12.625" style="77" customWidth="1"/>
    <col min="4106" max="4106" width="9.5" style="77" customWidth="1"/>
    <col min="4107" max="4349" width="16.625" style="77"/>
    <col min="4350" max="4350" width="0.875" style="77" customWidth="1"/>
    <col min="4351" max="4358" width="19.625" style="77" customWidth="1"/>
    <col min="4359" max="4361" width="12.625" style="77" customWidth="1"/>
    <col min="4362" max="4362" width="9.5" style="77" customWidth="1"/>
    <col min="4363" max="4605" width="16.625" style="77"/>
    <col min="4606" max="4606" width="0.875" style="77" customWidth="1"/>
    <col min="4607" max="4614" width="19.625" style="77" customWidth="1"/>
    <col min="4615" max="4617" width="12.625" style="77" customWidth="1"/>
    <col min="4618" max="4618" width="9.5" style="77" customWidth="1"/>
    <col min="4619" max="4861" width="16.625" style="77"/>
    <col min="4862" max="4862" width="0.875" style="77" customWidth="1"/>
    <col min="4863" max="4870" width="19.625" style="77" customWidth="1"/>
    <col min="4871" max="4873" width="12.625" style="77" customWidth="1"/>
    <col min="4874" max="4874" width="9.5" style="77" customWidth="1"/>
    <col min="4875" max="5117" width="16.625" style="77"/>
    <col min="5118" max="5118" width="0.875" style="77" customWidth="1"/>
    <col min="5119" max="5126" width="19.625" style="77" customWidth="1"/>
    <col min="5127" max="5129" width="12.625" style="77" customWidth="1"/>
    <col min="5130" max="5130" width="9.5" style="77" customWidth="1"/>
    <col min="5131" max="5373" width="16.625" style="77"/>
    <col min="5374" max="5374" width="0.875" style="77" customWidth="1"/>
    <col min="5375" max="5382" width="19.625" style="77" customWidth="1"/>
    <col min="5383" max="5385" width="12.625" style="77" customWidth="1"/>
    <col min="5386" max="5386" width="9.5" style="77" customWidth="1"/>
    <col min="5387" max="5629" width="16.625" style="77"/>
    <col min="5630" max="5630" width="0.875" style="77" customWidth="1"/>
    <col min="5631" max="5638" width="19.625" style="77" customWidth="1"/>
    <col min="5639" max="5641" width="12.625" style="77" customWidth="1"/>
    <col min="5642" max="5642" width="9.5" style="77" customWidth="1"/>
    <col min="5643" max="5885" width="16.625" style="77"/>
    <col min="5886" max="5886" width="0.875" style="77" customWidth="1"/>
    <col min="5887" max="5894" width="19.625" style="77" customWidth="1"/>
    <col min="5895" max="5897" width="12.625" style="77" customWidth="1"/>
    <col min="5898" max="5898" width="9.5" style="77" customWidth="1"/>
    <col min="5899" max="6141" width="16.625" style="77"/>
    <col min="6142" max="6142" width="0.875" style="77" customWidth="1"/>
    <col min="6143" max="6150" width="19.625" style="77" customWidth="1"/>
    <col min="6151" max="6153" width="12.625" style="77" customWidth="1"/>
    <col min="6154" max="6154" width="9.5" style="77" customWidth="1"/>
    <col min="6155" max="6397" width="16.625" style="77"/>
    <col min="6398" max="6398" width="0.875" style="77" customWidth="1"/>
    <col min="6399" max="6406" width="19.625" style="77" customWidth="1"/>
    <col min="6407" max="6409" width="12.625" style="77" customWidth="1"/>
    <col min="6410" max="6410" width="9.5" style="77" customWidth="1"/>
    <col min="6411" max="6653" width="16.625" style="77"/>
    <col min="6654" max="6654" width="0.875" style="77" customWidth="1"/>
    <col min="6655" max="6662" width="19.625" style="77" customWidth="1"/>
    <col min="6663" max="6665" width="12.625" style="77" customWidth="1"/>
    <col min="6666" max="6666" width="9.5" style="77" customWidth="1"/>
    <col min="6667" max="6909" width="16.625" style="77"/>
    <col min="6910" max="6910" width="0.875" style="77" customWidth="1"/>
    <col min="6911" max="6918" width="19.625" style="77" customWidth="1"/>
    <col min="6919" max="6921" width="12.625" style="77" customWidth="1"/>
    <col min="6922" max="6922" width="9.5" style="77" customWidth="1"/>
    <col min="6923" max="7165" width="16.625" style="77"/>
    <col min="7166" max="7166" width="0.875" style="77" customWidth="1"/>
    <col min="7167" max="7174" width="19.625" style="77" customWidth="1"/>
    <col min="7175" max="7177" width="12.625" style="77" customWidth="1"/>
    <col min="7178" max="7178" width="9.5" style="77" customWidth="1"/>
    <col min="7179" max="7421" width="16.625" style="77"/>
    <col min="7422" max="7422" width="0.875" style="77" customWidth="1"/>
    <col min="7423" max="7430" width="19.625" style="77" customWidth="1"/>
    <col min="7431" max="7433" width="12.625" style="77" customWidth="1"/>
    <col min="7434" max="7434" width="9.5" style="77" customWidth="1"/>
    <col min="7435" max="7677" width="16.625" style="77"/>
    <col min="7678" max="7678" width="0.875" style="77" customWidth="1"/>
    <col min="7679" max="7686" width="19.625" style="77" customWidth="1"/>
    <col min="7687" max="7689" width="12.625" style="77" customWidth="1"/>
    <col min="7690" max="7690" width="9.5" style="77" customWidth="1"/>
    <col min="7691" max="7933" width="16.625" style="77"/>
    <col min="7934" max="7934" width="0.875" style="77" customWidth="1"/>
    <col min="7935" max="7942" width="19.625" style="77" customWidth="1"/>
    <col min="7943" max="7945" width="12.625" style="77" customWidth="1"/>
    <col min="7946" max="7946" width="9.5" style="77" customWidth="1"/>
    <col min="7947" max="8189" width="16.625" style="77"/>
    <col min="8190" max="8190" width="0.875" style="77" customWidth="1"/>
    <col min="8191" max="8198" width="19.625" style="77" customWidth="1"/>
    <col min="8199" max="8201" width="12.625" style="77" customWidth="1"/>
    <col min="8202" max="8202" width="9.5" style="77" customWidth="1"/>
    <col min="8203" max="8445" width="16.625" style="77"/>
    <col min="8446" max="8446" width="0.875" style="77" customWidth="1"/>
    <col min="8447" max="8454" width="19.625" style="77" customWidth="1"/>
    <col min="8455" max="8457" width="12.625" style="77" customWidth="1"/>
    <col min="8458" max="8458" width="9.5" style="77" customWidth="1"/>
    <col min="8459" max="8701" width="16.625" style="77"/>
    <col min="8702" max="8702" width="0.875" style="77" customWidth="1"/>
    <col min="8703" max="8710" width="19.625" style="77" customWidth="1"/>
    <col min="8711" max="8713" width="12.625" style="77" customWidth="1"/>
    <col min="8714" max="8714" width="9.5" style="77" customWidth="1"/>
    <col min="8715" max="8957" width="16.625" style="77"/>
    <col min="8958" max="8958" width="0.875" style="77" customWidth="1"/>
    <col min="8959" max="8966" width="19.625" style="77" customWidth="1"/>
    <col min="8967" max="8969" width="12.625" style="77" customWidth="1"/>
    <col min="8970" max="8970" width="9.5" style="77" customWidth="1"/>
    <col min="8971" max="9213" width="16.625" style="77"/>
    <col min="9214" max="9214" width="0.875" style="77" customWidth="1"/>
    <col min="9215" max="9222" width="19.625" style="77" customWidth="1"/>
    <col min="9223" max="9225" width="12.625" style="77" customWidth="1"/>
    <col min="9226" max="9226" width="9.5" style="77" customWidth="1"/>
    <col min="9227" max="9469" width="16.625" style="77"/>
    <col min="9470" max="9470" width="0.875" style="77" customWidth="1"/>
    <col min="9471" max="9478" width="19.625" style="77" customWidth="1"/>
    <col min="9479" max="9481" width="12.625" style="77" customWidth="1"/>
    <col min="9482" max="9482" width="9.5" style="77" customWidth="1"/>
    <col min="9483" max="9725" width="16.625" style="77"/>
    <col min="9726" max="9726" width="0.875" style="77" customWidth="1"/>
    <col min="9727" max="9734" width="19.625" style="77" customWidth="1"/>
    <col min="9735" max="9737" width="12.625" style="77" customWidth="1"/>
    <col min="9738" max="9738" width="9.5" style="77" customWidth="1"/>
    <col min="9739" max="9981" width="16.625" style="77"/>
    <col min="9982" max="9982" width="0.875" style="77" customWidth="1"/>
    <col min="9983" max="9990" width="19.625" style="77" customWidth="1"/>
    <col min="9991" max="9993" width="12.625" style="77" customWidth="1"/>
    <col min="9994" max="9994" width="9.5" style="77" customWidth="1"/>
    <col min="9995" max="10237" width="16.625" style="77"/>
    <col min="10238" max="10238" width="0.875" style="77" customWidth="1"/>
    <col min="10239" max="10246" width="19.625" style="77" customWidth="1"/>
    <col min="10247" max="10249" width="12.625" style="77" customWidth="1"/>
    <col min="10250" max="10250" width="9.5" style="77" customWidth="1"/>
    <col min="10251" max="10493" width="16.625" style="77"/>
    <col min="10494" max="10494" width="0.875" style="77" customWidth="1"/>
    <col min="10495" max="10502" width="19.625" style="77" customWidth="1"/>
    <col min="10503" max="10505" width="12.625" style="77" customWidth="1"/>
    <col min="10506" max="10506" width="9.5" style="77" customWidth="1"/>
    <col min="10507" max="10749" width="16.625" style="77"/>
    <col min="10750" max="10750" width="0.875" style="77" customWidth="1"/>
    <col min="10751" max="10758" width="19.625" style="77" customWidth="1"/>
    <col min="10759" max="10761" width="12.625" style="77" customWidth="1"/>
    <col min="10762" max="10762" width="9.5" style="77" customWidth="1"/>
    <col min="10763" max="11005" width="16.625" style="77"/>
    <col min="11006" max="11006" width="0.875" style="77" customWidth="1"/>
    <col min="11007" max="11014" width="19.625" style="77" customWidth="1"/>
    <col min="11015" max="11017" width="12.625" style="77" customWidth="1"/>
    <col min="11018" max="11018" width="9.5" style="77" customWidth="1"/>
    <col min="11019" max="11261" width="16.625" style="77"/>
    <col min="11262" max="11262" width="0.875" style="77" customWidth="1"/>
    <col min="11263" max="11270" width="19.625" style="77" customWidth="1"/>
    <col min="11271" max="11273" width="12.625" style="77" customWidth="1"/>
    <col min="11274" max="11274" width="9.5" style="77" customWidth="1"/>
    <col min="11275" max="11517" width="16.625" style="77"/>
    <col min="11518" max="11518" width="0.875" style="77" customWidth="1"/>
    <col min="11519" max="11526" width="19.625" style="77" customWidth="1"/>
    <col min="11527" max="11529" width="12.625" style="77" customWidth="1"/>
    <col min="11530" max="11530" width="9.5" style="77" customWidth="1"/>
    <col min="11531" max="11773" width="16.625" style="77"/>
    <col min="11774" max="11774" width="0.875" style="77" customWidth="1"/>
    <col min="11775" max="11782" width="19.625" style="77" customWidth="1"/>
    <col min="11783" max="11785" width="12.625" style="77" customWidth="1"/>
    <col min="11786" max="11786" width="9.5" style="77" customWidth="1"/>
    <col min="11787" max="12029" width="16.625" style="77"/>
    <col min="12030" max="12030" width="0.875" style="77" customWidth="1"/>
    <col min="12031" max="12038" width="19.625" style="77" customWidth="1"/>
    <col min="12039" max="12041" width="12.625" style="77" customWidth="1"/>
    <col min="12042" max="12042" width="9.5" style="77" customWidth="1"/>
    <col min="12043" max="12285" width="16.625" style="77"/>
    <col min="12286" max="12286" width="0.875" style="77" customWidth="1"/>
    <col min="12287" max="12294" width="19.625" style="77" customWidth="1"/>
    <col min="12295" max="12297" width="12.625" style="77" customWidth="1"/>
    <col min="12298" max="12298" width="9.5" style="77" customWidth="1"/>
    <col min="12299" max="12541" width="16.625" style="77"/>
    <col min="12542" max="12542" width="0.875" style="77" customWidth="1"/>
    <col min="12543" max="12550" width="19.625" style="77" customWidth="1"/>
    <col min="12551" max="12553" width="12.625" style="77" customWidth="1"/>
    <col min="12554" max="12554" width="9.5" style="77" customWidth="1"/>
    <col min="12555" max="12797" width="16.625" style="77"/>
    <col min="12798" max="12798" width="0.875" style="77" customWidth="1"/>
    <col min="12799" max="12806" width="19.625" style="77" customWidth="1"/>
    <col min="12807" max="12809" width="12.625" style="77" customWidth="1"/>
    <col min="12810" max="12810" width="9.5" style="77" customWidth="1"/>
    <col min="12811" max="13053" width="16.625" style="77"/>
    <col min="13054" max="13054" width="0.875" style="77" customWidth="1"/>
    <col min="13055" max="13062" width="19.625" style="77" customWidth="1"/>
    <col min="13063" max="13065" width="12.625" style="77" customWidth="1"/>
    <col min="13066" max="13066" width="9.5" style="77" customWidth="1"/>
    <col min="13067" max="13309" width="16.625" style="77"/>
    <col min="13310" max="13310" width="0.875" style="77" customWidth="1"/>
    <col min="13311" max="13318" width="19.625" style="77" customWidth="1"/>
    <col min="13319" max="13321" width="12.625" style="77" customWidth="1"/>
    <col min="13322" max="13322" width="9.5" style="77" customWidth="1"/>
    <col min="13323" max="13565" width="16.625" style="77"/>
    <col min="13566" max="13566" width="0.875" style="77" customWidth="1"/>
    <col min="13567" max="13574" width="19.625" style="77" customWidth="1"/>
    <col min="13575" max="13577" width="12.625" style="77" customWidth="1"/>
    <col min="13578" max="13578" width="9.5" style="77" customWidth="1"/>
    <col min="13579" max="13821" width="16.625" style="77"/>
    <col min="13822" max="13822" width="0.875" style="77" customWidth="1"/>
    <col min="13823" max="13830" width="19.625" style="77" customWidth="1"/>
    <col min="13831" max="13833" width="12.625" style="77" customWidth="1"/>
    <col min="13834" max="13834" width="9.5" style="77" customWidth="1"/>
    <col min="13835" max="14077" width="16.625" style="77"/>
    <col min="14078" max="14078" width="0.875" style="77" customWidth="1"/>
    <col min="14079" max="14086" width="19.625" style="77" customWidth="1"/>
    <col min="14087" max="14089" width="12.625" style="77" customWidth="1"/>
    <col min="14090" max="14090" width="9.5" style="77" customWidth="1"/>
    <col min="14091" max="14333" width="16.625" style="77"/>
    <col min="14334" max="14334" width="0.875" style="77" customWidth="1"/>
    <col min="14335" max="14342" width="19.625" style="77" customWidth="1"/>
    <col min="14343" max="14345" width="12.625" style="77" customWidth="1"/>
    <col min="14346" max="14346" width="9.5" style="77" customWidth="1"/>
    <col min="14347" max="14589" width="16.625" style="77"/>
    <col min="14590" max="14590" width="0.875" style="77" customWidth="1"/>
    <col min="14591" max="14598" width="19.625" style="77" customWidth="1"/>
    <col min="14599" max="14601" width="12.625" style="77" customWidth="1"/>
    <col min="14602" max="14602" width="9.5" style="77" customWidth="1"/>
    <col min="14603" max="14845" width="16.625" style="77"/>
    <col min="14846" max="14846" width="0.875" style="77" customWidth="1"/>
    <col min="14847" max="14854" width="19.625" style="77" customWidth="1"/>
    <col min="14855" max="14857" width="12.625" style="77" customWidth="1"/>
    <col min="14858" max="14858" width="9.5" style="77" customWidth="1"/>
    <col min="14859" max="15101" width="16.625" style="77"/>
    <col min="15102" max="15102" width="0.875" style="77" customWidth="1"/>
    <col min="15103" max="15110" width="19.625" style="77" customWidth="1"/>
    <col min="15111" max="15113" width="12.625" style="77" customWidth="1"/>
    <col min="15114" max="15114" width="9.5" style="77" customWidth="1"/>
    <col min="15115" max="15357" width="16.625" style="77"/>
    <col min="15358" max="15358" width="0.875" style="77" customWidth="1"/>
    <col min="15359" max="15366" width="19.625" style="77" customWidth="1"/>
    <col min="15367" max="15369" width="12.625" style="77" customWidth="1"/>
    <col min="15370" max="15370" width="9.5" style="77" customWidth="1"/>
    <col min="15371" max="15613" width="16.625" style="77"/>
    <col min="15614" max="15614" width="0.875" style="77" customWidth="1"/>
    <col min="15615" max="15622" width="19.625" style="77" customWidth="1"/>
    <col min="15623" max="15625" width="12.625" style="77" customWidth="1"/>
    <col min="15626" max="15626" width="9.5" style="77" customWidth="1"/>
    <col min="15627" max="15869" width="16.625" style="77"/>
    <col min="15870" max="15870" width="0.875" style="77" customWidth="1"/>
    <col min="15871" max="15878" width="19.625" style="77" customWidth="1"/>
    <col min="15879" max="15881" width="12.625" style="77" customWidth="1"/>
    <col min="15882" max="15882" width="9.5" style="77" customWidth="1"/>
    <col min="15883" max="16125" width="16.625" style="77"/>
    <col min="16126" max="16126" width="0.875" style="77" customWidth="1"/>
    <col min="16127" max="16134" width="19.625" style="77" customWidth="1"/>
    <col min="16135" max="16137" width="12.625" style="77" customWidth="1"/>
    <col min="16138" max="16138" width="9.5" style="77" customWidth="1"/>
    <col min="16139" max="16384" width="16.625" style="77"/>
  </cols>
  <sheetData>
    <row r="1" spans="2:10" ht="24" customHeight="1">
      <c r="B1" s="76"/>
      <c r="C1" s="734"/>
      <c r="D1" s="734"/>
      <c r="E1" s="734"/>
      <c r="F1" s="102" t="s">
        <v>293</v>
      </c>
    </row>
    <row r="2" spans="2:10" ht="24" customHeight="1">
      <c r="B2" s="746" t="s">
        <v>78</v>
      </c>
      <c r="C2" s="746"/>
      <c r="D2" s="746"/>
      <c r="E2" s="746"/>
      <c r="F2" s="746"/>
    </row>
    <row r="3" spans="2:10" ht="50.1" customHeight="1" thickBot="1">
      <c r="F3" s="94" t="s">
        <v>77</v>
      </c>
    </row>
    <row r="4" spans="2:10" ht="24.95" customHeight="1">
      <c r="B4" s="79" t="s">
        <v>63</v>
      </c>
      <c r="C4" s="80" t="s">
        <v>64</v>
      </c>
      <c r="D4" s="81" t="s">
        <v>65</v>
      </c>
      <c r="E4" s="394" t="s">
        <v>94</v>
      </c>
      <c r="F4" s="395" t="s">
        <v>108</v>
      </c>
      <c r="J4" s="77"/>
    </row>
    <row r="5" spans="2:10" ht="20.100000000000001" customHeight="1">
      <c r="B5" s="738" t="s">
        <v>82</v>
      </c>
      <c r="C5" s="82" t="s">
        <v>66</v>
      </c>
      <c r="D5" s="307">
        <f>SUM(E5:F5)</f>
        <v>0</v>
      </c>
      <c r="E5" s="396">
        <f>'交付申請（入力フォーム）'!G18</f>
        <v>0</v>
      </c>
      <c r="F5" s="397">
        <f>'交付申請（入力フォーム）'!I18</f>
        <v>0</v>
      </c>
      <c r="J5" s="77"/>
    </row>
    <row r="6" spans="2:10" ht="20.100000000000001" customHeight="1">
      <c r="B6" s="739"/>
      <c r="C6" s="83" t="s">
        <v>67</v>
      </c>
      <c r="D6" s="308">
        <f t="shared" ref="D6:D13" si="0">SUM(E6:F6)</f>
        <v>0</v>
      </c>
      <c r="E6" s="398">
        <f>'交付申請（入力フォーム）'!G19</f>
        <v>0</v>
      </c>
      <c r="F6" s="399">
        <f>'交付申請（入力フォーム）'!I19</f>
        <v>0</v>
      </c>
      <c r="G6" s="78"/>
      <c r="J6" s="77"/>
    </row>
    <row r="7" spans="2:10" ht="20.100000000000001" customHeight="1">
      <c r="B7" s="740"/>
      <c r="C7" s="84" t="s">
        <v>68</v>
      </c>
      <c r="D7" s="309">
        <f t="shared" si="0"/>
        <v>0</v>
      </c>
      <c r="E7" s="400">
        <f>'交付申請（入力フォーム）'!G20</f>
        <v>0</v>
      </c>
      <c r="F7" s="401">
        <f>'交付申請（入力フォーム）'!I20</f>
        <v>0</v>
      </c>
      <c r="G7" s="78"/>
      <c r="J7" s="77"/>
    </row>
    <row r="8" spans="2:10" ht="20.100000000000001" customHeight="1">
      <c r="B8" s="741" t="s">
        <v>69</v>
      </c>
      <c r="C8" s="85" t="s">
        <v>66</v>
      </c>
      <c r="D8" s="307">
        <f t="shared" si="0"/>
        <v>0</v>
      </c>
      <c r="E8" s="396">
        <f>'交付申請（入力フォーム）'!G21</f>
        <v>0</v>
      </c>
      <c r="F8" s="397">
        <f>'交付申請（入力フォーム）'!I21</f>
        <v>0</v>
      </c>
      <c r="G8" s="78"/>
      <c r="J8" s="77"/>
    </row>
    <row r="9" spans="2:10" ht="20.100000000000001" customHeight="1">
      <c r="B9" s="739"/>
      <c r="C9" s="83" t="s">
        <v>67</v>
      </c>
      <c r="D9" s="308">
        <f t="shared" si="0"/>
        <v>0</v>
      </c>
      <c r="E9" s="398">
        <f>'交付申請（入力フォーム）'!G22</f>
        <v>0</v>
      </c>
      <c r="F9" s="399">
        <f>'交付申請（入力フォーム）'!I22</f>
        <v>0</v>
      </c>
      <c r="G9" s="78"/>
      <c r="J9" s="77"/>
    </row>
    <row r="10" spans="2:10" ht="20.100000000000001" customHeight="1">
      <c r="B10" s="742"/>
      <c r="C10" s="86" t="s">
        <v>68</v>
      </c>
      <c r="D10" s="309">
        <f t="shared" si="0"/>
        <v>0</v>
      </c>
      <c r="E10" s="400">
        <f>'交付申請（入力フォーム）'!G23</f>
        <v>0</v>
      </c>
      <c r="F10" s="401">
        <f>'交付申請（入力フォーム）'!I23</f>
        <v>0</v>
      </c>
      <c r="G10" s="78"/>
      <c r="J10" s="77"/>
    </row>
    <row r="11" spans="2:10" ht="20.100000000000001" customHeight="1">
      <c r="B11" s="743" t="s">
        <v>70</v>
      </c>
      <c r="C11" s="90" t="s">
        <v>66</v>
      </c>
      <c r="D11" s="307">
        <f t="shared" si="0"/>
        <v>0</v>
      </c>
      <c r="E11" s="402">
        <f t="shared" ref="E11:E13" si="1">E5+E8</f>
        <v>0</v>
      </c>
      <c r="F11" s="403">
        <f t="shared" ref="F11" si="2">F5+F8</f>
        <v>0</v>
      </c>
      <c r="G11" s="78"/>
      <c r="J11" s="77"/>
    </row>
    <row r="12" spans="2:10" ht="20.100000000000001" customHeight="1">
      <c r="B12" s="744"/>
      <c r="C12" s="91" t="s">
        <v>67</v>
      </c>
      <c r="D12" s="308">
        <f t="shared" si="0"/>
        <v>0</v>
      </c>
      <c r="E12" s="404">
        <f t="shared" si="1"/>
        <v>0</v>
      </c>
      <c r="F12" s="405">
        <f t="shared" ref="F12" si="3">F6+F9</f>
        <v>0</v>
      </c>
      <c r="G12" s="78"/>
      <c r="J12" s="77"/>
    </row>
    <row r="13" spans="2:10" ht="20.100000000000001" customHeight="1" thickBot="1">
      <c r="B13" s="745"/>
      <c r="C13" s="92" t="s">
        <v>68</v>
      </c>
      <c r="D13" s="309">
        <f t="shared" si="0"/>
        <v>0</v>
      </c>
      <c r="E13" s="311">
        <f t="shared" si="1"/>
        <v>0</v>
      </c>
      <c r="F13" s="406">
        <f t="shared" ref="F13" si="4">F7+F10</f>
        <v>0</v>
      </c>
      <c r="G13" s="78"/>
      <c r="J13" s="77"/>
    </row>
    <row r="14" spans="2:10" ht="20.100000000000001" customHeight="1" thickBot="1">
      <c r="B14" s="735" t="s">
        <v>71</v>
      </c>
      <c r="C14" s="736"/>
      <c r="D14" s="310">
        <f>'交付申請（入力フォーム）'!D9</f>
        <v>0</v>
      </c>
    </row>
    <row r="15" spans="2:10" ht="18" customHeight="1" thickBot="1"/>
    <row r="16" spans="2:10" ht="20.100000000000001" customHeight="1" thickBot="1">
      <c r="B16" s="735" t="s">
        <v>81</v>
      </c>
      <c r="C16" s="737"/>
      <c r="D16" s="93" t="s">
        <v>204</v>
      </c>
    </row>
    <row r="17" spans="2:6" ht="12" customHeight="1">
      <c r="B17" s="87"/>
      <c r="C17" s="87"/>
      <c r="D17" s="87"/>
      <c r="E17" s="87"/>
      <c r="F17" s="87"/>
    </row>
    <row r="18" spans="2:6" ht="12" customHeight="1">
      <c r="B18" s="88" t="s">
        <v>72</v>
      </c>
      <c r="C18" s="87"/>
      <c r="D18" s="87"/>
      <c r="E18" s="87"/>
      <c r="F18" s="87"/>
    </row>
    <row r="19" spans="2:6" ht="12" customHeight="1">
      <c r="B19" s="88" t="s">
        <v>73</v>
      </c>
      <c r="C19" s="87"/>
      <c r="D19" s="87"/>
      <c r="E19" s="87"/>
      <c r="F19" s="87"/>
    </row>
    <row r="20" spans="2:6" ht="12" customHeight="1">
      <c r="B20" s="88" t="s">
        <v>74</v>
      </c>
      <c r="C20" s="87"/>
      <c r="D20" s="87"/>
      <c r="E20" s="87"/>
      <c r="F20" s="87"/>
    </row>
    <row r="21" spans="2:6" ht="12" customHeight="1">
      <c r="B21" s="88" t="s">
        <v>75</v>
      </c>
      <c r="C21" s="87"/>
      <c r="D21" s="87"/>
      <c r="E21" s="87"/>
      <c r="F21" s="87"/>
    </row>
    <row r="22" spans="2:6" ht="12" customHeight="1">
      <c r="B22" s="89" t="s">
        <v>79</v>
      </c>
    </row>
    <row r="23" spans="2:6" ht="12" customHeight="1">
      <c r="B23" s="89" t="s">
        <v>80</v>
      </c>
    </row>
    <row r="24" spans="2:6" ht="12" customHeight="1">
      <c r="B24" s="89" t="s">
        <v>76</v>
      </c>
    </row>
    <row r="26" spans="2:6" ht="21.95" customHeight="1"/>
    <row r="27" spans="2:6" ht="21.95" customHeight="1"/>
    <row r="28" spans="2:6" ht="21.95" customHeight="1"/>
    <row r="29" spans="2:6" ht="21.95" customHeight="1"/>
    <row r="30" spans="2:6" ht="21.95" customHeight="1"/>
    <row r="31" spans="2:6" ht="21.95" customHeight="1"/>
    <row r="32" spans="2:6"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spans="6:6" ht="21.95" customHeight="1"/>
    <row r="50" spans="6:6">
      <c r="F50" s="95" t="e">
        <f>CONCATENATE(#REF!,"（",#REF!,"）")</f>
        <v>#REF!</v>
      </c>
    </row>
  </sheetData>
  <sheetProtection password="87FE" sheet="1" objects="1" scenarios="1" selectLockedCells="1"/>
  <mergeCells count="7">
    <mergeCell ref="C1:E1"/>
    <mergeCell ref="B14:C14"/>
    <mergeCell ref="B16:C16"/>
    <mergeCell ref="B5:B7"/>
    <mergeCell ref="B8:B10"/>
    <mergeCell ref="B11:B13"/>
    <mergeCell ref="B2:F2"/>
  </mergeCells>
  <phoneticPr fontId="1"/>
  <printOptions horizontalCentered="1"/>
  <pageMargins left="0.78740157480314965" right="0.78740157480314965" top="0.78740157480314965" bottom="0.59055118110236227" header="0.51181102362204722" footer="0.51181102362204722"/>
  <pageSetup paperSize="9" scale="7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43"/>
  <sheetViews>
    <sheetView workbookViewId="0">
      <selection activeCell="I14" sqref="I14"/>
    </sheetView>
  </sheetViews>
  <sheetFormatPr defaultColWidth="9" defaultRowHeight="13.5"/>
  <cols>
    <col min="1" max="16" width="5.125" style="96" customWidth="1"/>
    <col min="17" max="16384" width="9" style="96"/>
  </cols>
  <sheetData>
    <row r="1" spans="1:16" ht="18" customHeight="1">
      <c r="O1" s="103"/>
      <c r="P1" s="103" t="s">
        <v>295</v>
      </c>
    </row>
    <row r="2" spans="1:16" ht="8.4499999999999993" customHeight="1"/>
    <row r="3" spans="1:16" ht="24.95" customHeight="1">
      <c r="A3" s="756" t="s">
        <v>60</v>
      </c>
      <c r="B3" s="756"/>
      <c r="C3" s="756"/>
      <c r="D3" s="756"/>
      <c r="E3" s="756"/>
      <c r="F3" s="756"/>
      <c r="G3" s="756"/>
      <c r="H3" s="756"/>
      <c r="I3" s="756"/>
      <c r="J3" s="756"/>
      <c r="K3" s="756"/>
      <c r="L3" s="756"/>
      <c r="M3" s="756"/>
      <c r="N3" s="756"/>
      <c r="O3" s="756"/>
      <c r="P3" s="756"/>
    </row>
    <row r="4" spans="1:16" ht="7.5" customHeight="1" thickBot="1"/>
    <row r="5" spans="1:16" ht="18.600000000000001" customHeight="1">
      <c r="A5" s="773" t="s">
        <v>124</v>
      </c>
      <c r="B5" s="768"/>
      <c r="C5" s="768"/>
      <c r="D5" s="768"/>
      <c r="E5" s="768"/>
      <c r="F5" s="768"/>
      <c r="G5" s="768"/>
      <c r="H5" s="774"/>
      <c r="I5" s="767" t="s">
        <v>125</v>
      </c>
      <c r="J5" s="768"/>
      <c r="K5" s="768"/>
      <c r="L5" s="768"/>
      <c r="M5" s="768"/>
      <c r="N5" s="768"/>
      <c r="O5" s="768"/>
      <c r="P5" s="769"/>
    </row>
    <row r="6" spans="1:16" ht="18.600000000000001" customHeight="1" thickBot="1">
      <c r="A6" s="775"/>
      <c r="B6" s="771"/>
      <c r="C6" s="771"/>
      <c r="D6" s="771"/>
      <c r="E6" s="771"/>
      <c r="F6" s="771"/>
      <c r="G6" s="771"/>
      <c r="H6" s="776"/>
      <c r="I6" s="770"/>
      <c r="J6" s="771"/>
      <c r="K6" s="771"/>
      <c r="L6" s="771"/>
      <c r="M6" s="771"/>
      <c r="N6" s="771"/>
      <c r="O6" s="771"/>
      <c r="P6" s="772"/>
    </row>
    <row r="7" spans="1:16" ht="24.95" customHeight="1">
      <c r="A7" s="354" t="s">
        <v>248</v>
      </c>
      <c r="B7" s="758"/>
      <c r="C7" s="758"/>
      <c r="D7" s="758"/>
      <c r="E7" s="758"/>
      <c r="F7" s="758"/>
      <c r="G7" s="758"/>
      <c r="H7" s="355" t="s">
        <v>250</v>
      </c>
      <c r="I7" s="354" t="s">
        <v>248</v>
      </c>
      <c r="J7" s="758"/>
      <c r="K7" s="758"/>
      <c r="L7" s="758"/>
      <c r="M7" s="758"/>
      <c r="N7" s="758"/>
      <c r="O7" s="758"/>
      <c r="P7" s="356" t="s">
        <v>250</v>
      </c>
    </row>
    <row r="8" spans="1:16" ht="24.95" customHeight="1" thickBot="1">
      <c r="A8" s="110"/>
      <c r="B8" s="751">
        <f>SUM('交付申請（入力フォーム）'!G32:G36)</f>
        <v>0</v>
      </c>
      <c r="C8" s="751"/>
      <c r="D8" s="751"/>
      <c r="E8" s="751"/>
      <c r="F8" s="751"/>
      <c r="G8" s="751"/>
      <c r="H8" s="101" t="s">
        <v>98</v>
      </c>
      <c r="I8" s="105"/>
      <c r="J8" s="751">
        <f>'交付申請（入力フォーム）'!N14</f>
        <v>0</v>
      </c>
      <c r="K8" s="751"/>
      <c r="L8" s="751"/>
      <c r="M8" s="751"/>
      <c r="N8" s="751"/>
      <c r="O8" s="751"/>
      <c r="P8" s="106" t="s">
        <v>98</v>
      </c>
    </row>
    <row r="9" spans="1:16" ht="10.5" customHeight="1">
      <c r="L9" s="97"/>
    </row>
    <row r="10" spans="1:16" ht="20.100000000000001" customHeight="1" thickBot="1">
      <c r="A10" s="96" t="s">
        <v>126</v>
      </c>
    </row>
    <row r="11" spans="1:16" ht="18.600000000000001" customHeight="1">
      <c r="A11" s="763" t="s">
        <v>87</v>
      </c>
      <c r="B11" s="758"/>
      <c r="C11" s="758"/>
      <c r="D11" s="758"/>
      <c r="E11" s="758"/>
      <c r="F11" s="758"/>
      <c r="G11" s="764"/>
      <c r="H11" s="757" t="s">
        <v>100</v>
      </c>
      <c r="I11" s="758"/>
      <c r="J11" s="764"/>
      <c r="K11" s="757" t="s">
        <v>101</v>
      </c>
      <c r="L11" s="758"/>
      <c r="M11" s="764"/>
      <c r="N11" s="757" t="s">
        <v>99</v>
      </c>
      <c r="O11" s="758"/>
      <c r="P11" s="759"/>
    </row>
    <row r="12" spans="1:16" ht="18.600000000000001" customHeight="1">
      <c r="A12" s="765"/>
      <c r="B12" s="761"/>
      <c r="C12" s="761"/>
      <c r="D12" s="761"/>
      <c r="E12" s="761"/>
      <c r="F12" s="761"/>
      <c r="G12" s="766"/>
      <c r="H12" s="760"/>
      <c r="I12" s="761"/>
      <c r="J12" s="766"/>
      <c r="K12" s="760"/>
      <c r="L12" s="761"/>
      <c r="M12" s="766"/>
      <c r="N12" s="760"/>
      <c r="O12" s="761"/>
      <c r="P12" s="762"/>
    </row>
    <row r="13" spans="1:16" ht="20.100000000000001" customHeight="1">
      <c r="A13" s="747" t="s">
        <v>216</v>
      </c>
      <c r="B13" s="748"/>
      <c r="C13" s="748"/>
      <c r="D13" s="748"/>
      <c r="E13" s="748"/>
      <c r="F13" s="748"/>
      <c r="G13" s="749"/>
      <c r="H13" s="359" t="s">
        <v>248</v>
      </c>
      <c r="I13" s="358"/>
      <c r="J13" s="358" t="s">
        <v>250</v>
      </c>
      <c r="K13" s="359" t="s">
        <v>248</v>
      </c>
      <c r="L13" s="358"/>
      <c r="M13" s="360" t="s">
        <v>250</v>
      </c>
      <c r="N13" s="357" t="s">
        <v>248</v>
      </c>
      <c r="O13" s="358"/>
      <c r="P13" s="361" t="s">
        <v>250</v>
      </c>
    </row>
    <row r="14" spans="1:16" ht="20.100000000000001" customHeight="1">
      <c r="A14" s="765"/>
      <c r="B14" s="761"/>
      <c r="C14" s="761"/>
      <c r="D14" s="761"/>
      <c r="E14" s="761"/>
      <c r="F14" s="761"/>
      <c r="G14" s="766"/>
      <c r="H14" s="362"/>
      <c r="I14" s="362">
        <f>'交付申請（入力フォーム）'!O17</f>
        <v>0</v>
      </c>
      <c r="J14" s="362" t="s">
        <v>28</v>
      </c>
      <c r="K14" s="363"/>
      <c r="L14" s="362">
        <f>'交付申請（入力フォーム）'!Q17</f>
        <v>0</v>
      </c>
      <c r="M14" s="364" t="s">
        <v>28</v>
      </c>
      <c r="N14" s="362"/>
      <c r="O14" s="362">
        <f>'交付申請（入力フォーム）'!S17</f>
        <v>0</v>
      </c>
      <c r="P14" s="365" t="s">
        <v>28</v>
      </c>
    </row>
    <row r="15" spans="1:16" ht="20.100000000000001" customHeight="1">
      <c r="A15" s="747" t="s">
        <v>217</v>
      </c>
      <c r="B15" s="748"/>
      <c r="C15" s="748"/>
      <c r="D15" s="748"/>
      <c r="E15" s="748"/>
      <c r="F15" s="748"/>
      <c r="G15" s="749"/>
      <c r="H15" s="359" t="s">
        <v>248</v>
      </c>
      <c r="I15" s="358"/>
      <c r="J15" s="358" t="s">
        <v>250</v>
      </c>
      <c r="K15" s="359" t="s">
        <v>248</v>
      </c>
      <c r="L15" s="358"/>
      <c r="M15" s="360" t="s">
        <v>250</v>
      </c>
      <c r="N15" s="357" t="s">
        <v>248</v>
      </c>
      <c r="O15" s="358"/>
      <c r="P15" s="361" t="s">
        <v>250</v>
      </c>
    </row>
    <row r="16" spans="1:16" ht="20.100000000000001" customHeight="1">
      <c r="A16" s="765"/>
      <c r="B16" s="761"/>
      <c r="C16" s="761"/>
      <c r="D16" s="761"/>
      <c r="E16" s="761"/>
      <c r="F16" s="761"/>
      <c r="G16" s="766"/>
      <c r="H16" s="362"/>
      <c r="I16" s="362">
        <f>'交付申請（入力フォーム）'!O18</f>
        <v>0</v>
      </c>
      <c r="J16" s="362" t="s">
        <v>28</v>
      </c>
      <c r="K16" s="363"/>
      <c r="L16" s="362">
        <f>'交付申請（入力フォーム）'!Q18</f>
        <v>0</v>
      </c>
      <c r="M16" s="364" t="s">
        <v>28</v>
      </c>
      <c r="N16" s="362"/>
      <c r="O16" s="362">
        <f>'交付申請（入力フォーム）'!S18</f>
        <v>0</v>
      </c>
      <c r="P16" s="365" t="s">
        <v>28</v>
      </c>
    </row>
    <row r="17" spans="1:16" ht="20.100000000000001" customHeight="1">
      <c r="A17" s="747" t="s">
        <v>218</v>
      </c>
      <c r="B17" s="748"/>
      <c r="C17" s="748"/>
      <c r="D17" s="748"/>
      <c r="E17" s="748"/>
      <c r="F17" s="748"/>
      <c r="G17" s="749"/>
      <c r="H17" s="359" t="s">
        <v>248</v>
      </c>
      <c r="I17" s="358"/>
      <c r="J17" s="358" t="s">
        <v>250</v>
      </c>
      <c r="K17" s="359" t="s">
        <v>248</v>
      </c>
      <c r="L17" s="358"/>
      <c r="M17" s="360" t="s">
        <v>250</v>
      </c>
      <c r="N17" s="357" t="s">
        <v>248</v>
      </c>
      <c r="O17" s="358"/>
      <c r="P17" s="361" t="s">
        <v>250</v>
      </c>
    </row>
    <row r="18" spans="1:16" ht="20.100000000000001" customHeight="1">
      <c r="A18" s="765"/>
      <c r="B18" s="761"/>
      <c r="C18" s="761"/>
      <c r="D18" s="761"/>
      <c r="E18" s="761"/>
      <c r="F18" s="761"/>
      <c r="G18" s="766"/>
      <c r="H18" s="362"/>
      <c r="I18" s="362">
        <f>'交付申請（入力フォーム）'!O19</f>
        <v>0</v>
      </c>
      <c r="J18" s="362" t="s">
        <v>28</v>
      </c>
      <c r="K18" s="363"/>
      <c r="L18" s="362">
        <f>'交付申請（入力フォーム）'!Q19</f>
        <v>0</v>
      </c>
      <c r="M18" s="364" t="s">
        <v>28</v>
      </c>
      <c r="N18" s="362"/>
      <c r="O18" s="362">
        <f>'交付申請（入力フォーム）'!S19</f>
        <v>0</v>
      </c>
      <c r="P18" s="365" t="s">
        <v>28</v>
      </c>
    </row>
    <row r="19" spans="1:16" ht="20.100000000000001" customHeight="1">
      <c r="A19" s="747" t="s">
        <v>219</v>
      </c>
      <c r="B19" s="748"/>
      <c r="C19" s="748"/>
      <c r="D19" s="748"/>
      <c r="E19" s="748"/>
      <c r="F19" s="748"/>
      <c r="G19" s="749"/>
      <c r="H19" s="359" t="s">
        <v>248</v>
      </c>
      <c r="I19" s="358"/>
      <c r="J19" s="358" t="s">
        <v>250</v>
      </c>
      <c r="K19" s="359" t="s">
        <v>248</v>
      </c>
      <c r="L19" s="358"/>
      <c r="M19" s="360" t="s">
        <v>250</v>
      </c>
      <c r="N19" s="357" t="s">
        <v>248</v>
      </c>
      <c r="O19" s="358"/>
      <c r="P19" s="361" t="s">
        <v>250</v>
      </c>
    </row>
    <row r="20" spans="1:16" ht="20.100000000000001" customHeight="1">
      <c r="A20" s="765"/>
      <c r="B20" s="761"/>
      <c r="C20" s="761"/>
      <c r="D20" s="761"/>
      <c r="E20" s="761"/>
      <c r="F20" s="761"/>
      <c r="G20" s="766"/>
      <c r="H20" s="362"/>
      <c r="I20" s="362">
        <f>'交付申請（入力フォーム）'!O20</f>
        <v>0</v>
      </c>
      <c r="J20" s="362" t="s">
        <v>28</v>
      </c>
      <c r="K20" s="363"/>
      <c r="L20" s="362">
        <f>'交付申請（入力フォーム）'!Q20</f>
        <v>0</v>
      </c>
      <c r="M20" s="364" t="s">
        <v>28</v>
      </c>
      <c r="N20" s="362"/>
      <c r="O20" s="362">
        <f>'交付申請（入力フォーム）'!S20</f>
        <v>0</v>
      </c>
      <c r="P20" s="365" t="s">
        <v>28</v>
      </c>
    </row>
    <row r="21" spans="1:16" ht="20.100000000000001" customHeight="1">
      <c r="A21" s="747" t="s">
        <v>220</v>
      </c>
      <c r="B21" s="748"/>
      <c r="C21" s="748"/>
      <c r="D21" s="748"/>
      <c r="E21" s="748"/>
      <c r="F21" s="748"/>
      <c r="G21" s="749"/>
      <c r="H21" s="359" t="s">
        <v>248</v>
      </c>
      <c r="I21" s="358"/>
      <c r="J21" s="358" t="s">
        <v>250</v>
      </c>
      <c r="K21" s="359" t="s">
        <v>248</v>
      </c>
      <c r="L21" s="358"/>
      <c r="M21" s="360" t="s">
        <v>250</v>
      </c>
      <c r="N21" s="357" t="s">
        <v>248</v>
      </c>
      <c r="O21" s="358"/>
      <c r="P21" s="361" t="s">
        <v>250</v>
      </c>
    </row>
    <row r="22" spans="1:16" ht="20.100000000000001" customHeight="1">
      <c r="A22" s="765"/>
      <c r="B22" s="761"/>
      <c r="C22" s="761"/>
      <c r="D22" s="761"/>
      <c r="E22" s="761"/>
      <c r="F22" s="761"/>
      <c r="G22" s="766"/>
      <c r="H22" s="362"/>
      <c r="I22" s="362">
        <f>'交付申請（入力フォーム）'!O21</f>
        <v>0</v>
      </c>
      <c r="J22" s="362" t="s">
        <v>28</v>
      </c>
      <c r="K22" s="363"/>
      <c r="L22" s="362">
        <f>'交付申請（入力フォーム）'!Q21</f>
        <v>0</v>
      </c>
      <c r="M22" s="364" t="s">
        <v>28</v>
      </c>
      <c r="N22" s="362"/>
      <c r="O22" s="362">
        <f>'交付申請（入力フォーム）'!S21</f>
        <v>0</v>
      </c>
      <c r="P22" s="365" t="s">
        <v>28</v>
      </c>
    </row>
    <row r="23" spans="1:16" ht="20.100000000000001" customHeight="1">
      <c r="A23" s="747" t="s">
        <v>221</v>
      </c>
      <c r="B23" s="748"/>
      <c r="C23" s="748"/>
      <c r="D23" s="748"/>
      <c r="E23" s="748"/>
      <c r="F23" s="748"/>
      <c r="G23" s="749"/>
      <c r="H23" s="359" t="s">
        <v>248</v>
      </c>
      <c r="I23" s="358"/>
      <c r="J23" s="358" t="s">
        <v>250</v>
      </c>
      <c r="K23" s="359" t="s">
        <v>248</v>
      </c>
      <c r="L23" s="358"/>
      <c r="M23" s="360" t="s">
        <v>250</v>
      </c>
      <c r="N23" s="357" t="s">
        <v>248</v>
      </c>
      <c r="O23" s="358"/>
      <c r="P23" s="361" t="s">
        <v>250</v>
      </c>
    </row>
    <row r="24" spans="1:16" ht="20.100000000000001" customHeight="1">
      <c r="A24" s="765"/>
      <c r="B24" s="761"/>
      <c r="C24" s="761"/>
      <c r="D24" s="761"/>
      <c r="E24" s="761"/>
      <c r="F24" s="761"/>
      <c r="G24" s="766"/>
      <c r="H24" s="362"/>
      <c r="I24" s="362">
        <f>'交付申請（入力フォーム）'!O22</f>
        <v>0</v>
      </c>
      <c r="J24" s="362" t="s">
        <v>28</v>
      </c>
      <c r="K24" s="363"/>
      <c r="L24" s="362">
        <f>'交付申請（入力フォーム）'!Q22</f>
        <v>0</v>
      </c>
      <c r="M24" s="364" t="s">
        <v>28</v>
      </c>
      <c r="N24" s="362"/>
      <c r="O24" s="362">
        <f>'交付申請（入力フォーム）'!S22</f>
        <v>0</v>
      </c>
      <c r="P24" s="365" t="s">
        <v>28</v>
      </c>
    </row>
    <row r="25" spans="1:16" ht="20.100000000000001" customHeight="1">
      <c r="A25" s="747" t="s">
        <v>222</v>
      </c>
      <c r="B25" s="748"/>
      <c r="C25" s="748"/>
      <c r="D25" s="748"/>
      <c r="E25" s="748"/>
      <c r="F25" s="748"/>
      <c r="G25" s="749"/>
      <c r="H25" s="359" t="s">
        <v>248</v>
      </c>
      <c r="I25" s="358"/>
      <c r="J25" s="358" t="s">
        <v>250</v>
      </c>
      <c r="K25" s="359" t="s">
        <v>248</v>
      </c>
      <c r="L25" s="358"/>
      <c r="M25" s="360" t="s">
        <v>250</v>
      </c>
      <c r="N25" s="357" t="s">
        <v>248</v>
      </c>
      <c r="O25" s="358"/>
      <c r="P25" s="361" t="s">
        <v>250</v>
      </c>
    </row>
    <row r="26" spans="1:16" ht="20.100000000000001" customHeight="1">
      <c r="A26" s="765"/>
      <c r="B26" s="761"/>
      <c r="C26" s="761"/>
      <c r="D26" s="761"/>
      <c r="E26" s="761"/>
      <c r="F26" s="761"/>
      <c r="G26" s="766"/>
      <c r="H26" s="362"/>
      <c r="I26" s="362">
        <f>'交付申請（入力フォーム）'!O23</f>
        <v>0</v>
      </c>
      <c r="J26" s="362" t="s">
        <v>28</v>
      </c>
      <c r="K26" s="363"/>
      <c r="L26" s="362">
        <f>'交付申請（入力フォーム）'!Q23</f>
        <v>0</v>
      </c>
      <c r="M26" s="364" t="s">
        <v>28</v>
      </c>
      <c r="N26" s="362"/>
      <c r="O26" s="362">
        <f>'交付申請（入力フォーム）'!S23</f>
        <v>0</v>
      </c>
      <c r="P26" s="365" t="s">
        <v>28</v>
      </c>
    </row>
    <row r="27" spans="1:16" ht="20.100000000000001" customHeight="1">
      <c r="A27" s="747" t="s">
        <v>223</v>
      </c>
      <c r="B27" s="748"/>
      <c r="C27" s="748"/>
      <c r="D27" s="748"/>
      <c r="E27" s="748"/>
      <c r="F27" s="748"/>
      <c r="G27" s="749"/>
      <c r="H27" s="359" t="s">
        <v>248</v>
      </c>
      <c r="I27" s="358"/>
      <c r="J27" s="358" t="s">
        <v>250</v>
      </c>
      <c r="K27" s="359" t="s">
        <v>248</v>
      </c>
      <c r="L27" s="358"/>
      <c r="M27" s="360" t="s">
        <v>250</v>
      </c>
      <c r="N27" s="357" t="s">
        <v>248</v>
      </c>
      <c r="O27" s="358"/>
      <c r="P27" s="361" t="s">
        <v>250</v>
      </c>
    </row>
    <row r="28" spans="1:16" ht="20.100000000000001" customHeight="1">
      <c r="A28" s="765"/>
      <c r="B28" s="761"/>
      <c r="C28" s="761"/>
      <c r="D28" s="761"/>
      <c r="E28" s="761"/>
      <c r="F28" s="761"/>
      <c r="G28" s="766"/>
      <c r="H28" s="362"/>
      <c r="I28" s="362">
        <f>'交付申請（入力フォーム）'!O24</f>
        <v>0</v>
      </c>
      <c r="J28" s="362" t="s">
        <v>28</v>
      </c>
      <c r="K28" s="363"/>
      <c r="L28" s="362">
        <f>'交付申請（入力フォーム）'!Q24</f>
        <v>0</v>
      </c>
      <c r="M28" s="364" t="s">
        <v>28</v>
      </c>
      <c r="N28" s="362"/>
      <c r="O28" s="362">
        <f>'交付申請（入力フォーム）'!S24</f>
        <v>0</v>
      </c>
      <c r="P28" s="365" t="s">
        <v>28</v>
      </c>
    </row>
    <row r="29" spans="1:16" ht="20.100000000000001" customHeight="1">
      <c r="A29" s="747" t="s">
        <v>224</v>
      </c>
      <c r="B29" s="748"/>
      <c r="C29" s="748"/>
      <c r="D29" s="748"/>
      <c r="E29" s="748"/>
      <c r="F29" s="748"/>
      <c r="G29" s="749"/>
      <c r="H29" s="359" t="s">
        <v>248</v>
      </c>
      <c r="I29" s="358"/>
      <c r="J29" s="358" t="s">
        <v>250</v>
      </c>
      <c r="K29" s="359" t="s">
        <v>248</v>
      </c>
      <c r="L29" s="358"/>
      <c r="M29" s="360" t="s">
        <v>250</v>
      </c>
      <c r="N29" s="357" t="s">
        <v>248</v>
      </c>
      <c r="O29" s="358"/>
      <c r="P29" s="361" t="s">
        <v>250</v>
      </c>
    </row>
    <row r="30" spans="1:16" ht="20.100000000000001" customHeight="1">
      <c r="A30" s="765"/>
      <c r="B30" s="761"/>
      <c r="C30" s="761"/>
      <c r="D30" s="761"/>
      <c r="E30" s="761"/>
      <c r="F30" s="761"/>
      <c r="G30" s="766"/>
      <c r="H30" s="362"/>
      <c r="I30" s="362">
        <f>'交付申請（入力フォーム）'!O25</f>
        <v>0</v>
      </c>
      <c r="J30" s="362" t="s">
        <v>28</v>
      </c>
      <c r="K30" s="363"/>
      <c r="L30" s="362">
        <f>'交付申請（入力フォーム）'!Q25</f>
        <v>0</v>
      </c>
      <c r="M30" s="364" t="s">
        <v>28</v>
      </c>
      <c r="N30" s="362"/>
      <c r="O30" s="362">
        <f>'交付申請（入力フォーム）'!S25</f>
        <v>0</v>
      </c>
      <c r="P30" s="365" t="s">
        <v>28</v>
      </c>
    </row>
    <row r="31" spans="1:16" ht="20.100000000000001" customHeight="1">
      <c r="A31" s="747" t="s">
        <v>225</v>
      </c>
      <c r="B31" s="748"/>
      <c r="C31" s="748"/>
      <c r="D31" s="748"/>
      <c r="E31" s="748"/>
      <c r="F31" s="748"/>
      <c r="G31" s="749"/>
      <c r="H31" s="359" t="s">
        <v>248</v>
      </c>
      <c r="I31" s="358"/>
      <c r="J31" s="358" t="s">
        <v>250</v>
      </c>
      <c r="K31" s="359" t="s">
        <v>248</v>
      </c>
      <c r="L31" s="358"/>
      <c r="M31" s="360" t="s">
        <v>250</v>
      </c>
      <c r="N31" s="357" t="s">
        <v>248</v>
      </c>
      <c r="O31" s="358"/>
      <c r="P31" s="361" t="s">
        <v>250</v>
      </c>
    </row>
    <row r="32" spans="1:16" ht="20.100000000000001" customHeight="1">
      <c r="A32" s="765"/>
      <c r="B32" s="761"/>
      <c r="C32" s="761"/>
      <c r="D32" s="761"/>
      <c r="E32" s="761"/>
      <c r="F32" s="761"/>
      <c r="G32" s="766"/>
      <c r="H32" s="362"/>
      <c r="I32" s="362">
        <f>'交付申請（入力フォーム）'!O26</f>
        <v>0</v>
      </c>
      <c r="J32" s="362" t="s">
        <v>28</v>
      </c>
      <c r="K32" s="363"/>
      <c r="L32" s="362">
        <f>'交付申請（入力フォーム）'!Q26</f>
        <v>0</v>
      </c>
      <c r="M32" s="364" t="s">
        <v>28</v>
      </c>
      <c r="N32" s="362"/>
      <c r="O32" s="362">
        <f>'交付申請（入力フォーム）'!S26</f>
        <v>0</v>
      </c>
      <c r="P32" s="365" t="s">
        <v>28</v>
      </c>
    </row>
    <row r="33" spans="1:16" ht="20.100000000000001" customHeight="1">
      <c r="A33" s="747" t="s">
        <v>226</v>
      </c>
      <c r="B33" s="748"/>
      <c r="C33" s="748"/>
      <c r="D33" s="748"/>
      <c r="E33" s="748"/>
      <c r="F33" s="748"/>
      <c r="G33" s="749"/>
      <c r="H33" s="359" t="s">
        <v>248</v>
      </c>
      <c r="I33" s="358"/>
      <c r="J33" s="358" t="s">
        <v>250</v>
      </c>
      <c r="K33" s="359" t="s">
        <v>248</v>
      </c>
      <c r="L33" s="358"/>
      <c r="M33" s="360" t="s">
        <v>250</v>
      </c>
      <c r="N33" s="357" t="s">
        <v>248</v>
      </c>
      <c r="O33" s="358"/>
      <c r="P33" s="361" t="s">
        <v>250</v>
      </c>
    </row>
    <row r="34" spans="1:16" ht="20.100000000000001" customHeight="1" thickBot="1">
      <c r="A34" s="750"/>
      <c r="B34" s="751"/>
      <c r="C34" s="751"/>
      <c r="D34" s="751"/>
      <c r="E34" s="751"/>
      <c r="F34" s="751"/>
      <c r="G34" s="752"/>
      <c r="H34" s="362"/>
      <c r="I34" s="362">
        <f>'交付申請（入力フォーム）'!O27</f>
        <v>0</v>
      </c>
      <c r="J34" s="362" t="s">
        <v>28</v>
      </c>
      <c r="K34" s="363"/>
      <c r="L34" s="362">
        <f>'交付申請（入力フォーム）'!Q27</f>
        <v>0</v>
      </c>
      <c r="M34" s="364" t="s">
        <v>28</v>
      </c>
      <c r="N34" s="362"/>
      <c r="O34" s="362">
        <f>'交付申請（入力フォーム）'!S27</f>
        <v>0</v>
      </c>
      <c r="P34" s="365" t="s">
        <v>28</v>
      </c>
    </row>
    <row r="35" spans="1:16" ht="24.95" customHeight="1">
      <c r="A35" s="753" t="s">
        <v>215</v>
      </c>
      <c r="B35" s="754"/>
      <c r="C35" s="754"/>
      <c r="D35" s="754"/>
      <c r="E35" s="754"/>
      <c r="F35" s="754"/>
      <c r="G35" s="755"/>
      <c r="H35" s="369" t="s">
        <v>248</v>
      </c>
      <c r="I35" s="367"/>
      <c r="J35" s="368" t="s">
        <v>250</v>
      </c>
      <c r="K35" s="369" t="s">
        <v>248</v>
      </c>
      <c r="L35" s="367"/>
      <c r="M35" s="370" t="s">
        <v>250</v>
      </c>
      <c r="N35" s="366" t="s">
        <v>248</v>
      </c>
      <c r="O35" s="367"/>
      <c r="P35" s="371" t="s">
        <v>250</v>
      </c>
    </row>
    <row r="36" spans="1:16" ht="24.95" customHeight="1" thickBot="1">
      <c r="A36" s="750"/>
      <c r="B36" s="751"/>
      <c r="C36" s="751"/>
      <c r="D36" s="751"/>
      <c r="E36" s="751"/>
      <c r="F36" s="751"/>
      <c r="G36" s="752"/>
      <c r="H36" s="372"/>
      <c r="I36" s="372">
        <f>SUM(I14,I16,I18,I20,I22,I24,I26,I28,I30,I32,I34)</f>
        <v>0</v>
      </c>
      <c r="J36" s="372" t="s">
        <v>28</v>
      </c>
      <c r="K36" s="105"/>
      <c r="L36" s="372">
        <f>SUM(L14,L16,L18,L20,L22,L24,L26,L28,L30,L32,L34)</f>
        <v>0</v>
      </c>
      <c r="M36" s="101" t="s">
        <v>28</v>
      </c>
      <c r="N36" s="372"/>
      <c r="O36" s="372">
        <f>SUM(O14,O16,O18,O20,O22,O24,O26,O28,O30,O32,O34)</f>
        <v>0</v>
      </c>
      <c r="P36" s="106" t="s">
        <v>28</v>
      </c>
    </row>
    <row r="37" spans="1:16" ht="12.6" customHeight="1"/>
    <row r="38" spans="1:16" ht="20.100000000000001" customHeight="1">
      <c r="A38" s="104" t="s">
        <v>0</v>
      </c>
    </row>
    <row r="39" spans="1:16" ht="18" customHeight="1">
      <c r="A39" s="104" t="s">
        <v>96</v>
      </c>
    </row>
    <row r="40" spans="1:16" ht="18" customHeight="1">
      <c r="A40" s="225" t="s">
        <v>97</v>
      </c>
    </row>
    <row r="41" spans="1:16">
      <c r="A41" s="104" t="s">
        <v>95</v>
      </c>
    </row>
    <row r="43" spans="1:16">
      <c r="O43" s="270" t="str">
        <f>CONCATENATE("プロジェクト名","（",'交付申請（入力フォーム）'!D7,"）")</f>
        <v>プロジェクト名（）</v>
      </c>
      <c r="P43" s="100"/>
    </row>
  </sheetData>
  <sheetProtection algorithmName="SHA-512" hashValue="SY1f2/45z1bSPIsjJlNcSwiTWg1tmSV9bMyZaboTB6xduvTQ0GKa+i1rnKcKuIf4ATD7/VOtR4Ah0yTSHMq6XA==" saltValue="BqPWi2pwein3Di9w3lNdfw==" spinCount="100000" sheet="1" selectLockedCells="1"/>
  <mergeCells count="23">
    <mergeCell ref="A29:G30"/>
    <mergeCell ref="A31:G32"/>
    <mergeCell ref="A19:G20"/>
    <mergeCell ref="A21:G22"/>
    <mergeCell ref="A23:G24"/>
    <mergeCell ref="A25:G26"/>
    <mergeCell ref="A27:G28"/>
    <mergeCell ref="A33:G34"/>
    <mergeCell ref="A35:G36"/>
    <mergeCell ref="A3:P3"/>
    <mergeCell ref="N11:P12"/>
    <mergeCell ref="A11:G12"/>
    <mergeCell ref="K11:M12"/>
    <mergeCell ref="I5:P6"/>
    <mergeCell ref="A5:H6"/>
    <mergeCell ref="J8:O8"/>
    <mergeCell ref="B8:G8"/>
    <mergeCell ref="H11:J12"/>
    <mergeCell ref="B7:G7"/>
    <mergeCell ref="J7:O7"/>
    <mergeCell ref="A13:G14"/>
    <mergeCell ref="A15:G16"/>
    <mergeCell ref="A17:G18"/>
  </mergeCells>
  <phoneticPr fontId="1"/>
  <pageMargins left="1.1811023622047245" right="0" top="0.59055118110236227" bottom="0.59055118110236227" header="0.51181102362204722" footer="0.51181102362204722"/>
  <pageSetup paperSize="9" fitToWidth="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44"/>
  <sheetViews>
    <sheetView workbookViewId="0"/>
  </sheetViews>
  <sheetFormatPr defaultColWidth="9" defaultRowHeight="13.5"/>
  <cols>
    <col min="1" max="1" width="4" style="188" customWidth="1"/>
    <col min="2" max="2" width="15.5" style="205" customWidth="1"/>
    <col min="3" max="3" width="25.875" style="205" customWidth="1"/>
    <col min="4" max="4" width="4.75" style="205" customWidth="1"/>
    <col min="5" max="5" width="7.5" style="206" customWidth="1"/>
    <col min="6" max="8" width="10.5" style="207" customWidth="1"/>
    <col min="9" max="9" width="1.875" style="207" customWidth="1"/>
    <col min="10" max="10" width="3.5" style="205" customWidth="1"/>
    <col min="11" max="11" width="5.125" style="205" customWidth="1"/>
    <col min="12" max="20" width="9" style="205"/>
    <col min="21" max="21" width="3.5" style="205" customWidth="1"/>
    <col min="22" max="16384" width="9" style="205"/>
  </cols>
  <sheetData>
    <row r="1" spans="1:20" s="17" customFormat="1" ht="20.25" customHeight="1">
      <c r="A1" s="408"/>
      <c r="B1" s="408"/>
      <c r="C1" s="408"/>
      <c r="D1" s="408"/>
      <c r="E1" s="408"/>
      <c r="F1" s="408"/>
      <c r="G1" s="408"/>
      <c r="H1" s="409" t="s">
        <v>296</v>
      </c>
      <c r="I1" s="210"/>
      <c r="J1" s="210"/>
      <c r="K1" s="217"/>
      <c r="L1" s="217"/>
      <c r="M1" s="217"/>
      <c r="N1" s="217"/>
      <c r="O1" s="217"/>
      <c r="P1" s="217"/>
      <c r="Q1" s="217"/>
      <c r="R1" s="217"/>
      <c r="S1" s="217"/>
      <c r="T1" s="217"/>
    </row>
    <row r="2" spans="1:20" s="17" customFormat="1" ht="20.25" customHeight="1">
      <c r="A2" s="777" t="s">
        <v>113</v>
      </c>
      <c r="B2" s="777"/>
      <c r="C2" s="777"/>
      <c r="D2" s="777"/>
      <c r="E2" s="777"/>
      <c r="F2" s="777"/>
      <c r="G2" s="777"/>
      <c r="H2" s="777"/>
      <c r="I2" s="219"/>
      <c r="J2" s="220"/>
      <c r="K2" s="210"/>
      <c r="L2" s="218"/>
      <c r="M2" s="218"/>
      <c r="N2" s="218"/>
      <c r="O2" s="218"/>
      <c r="P2" s="218"/>
      <c r="Q2" s="218"/>
      <c r="R2" s="218"/>
      <c r="S2" s="218"/>
      <c r="T2" s="218"/>
    </row>
    <row r="3" spans="1:20" s="17" customFormat="1" ht="20.25" customHeight="1">
      <c r="A3" s="779"/>
      <c r="B3" s="779"/>
      <c r="C3" s="780"/>
      <c r="D3" s="780"/>
      <c r="E3" s="780"/>
      <c r="F3" s="193"/>
      <c r="G3" s="194"/>
      <c r="H3" s="195" t="s">
        <v>197</v>
      </c>
      <c r="I3" s="219"/>
      <c r="J3" s="220"/>
      <c r="K3" s="210"/>
      <c r="L3" s="218"/>
      <c r="M3" s="218"/>
      <c r="N3" s="218"/>
      <c r="O3" s="218"/>
      <c r="P3" s="218"/>
      <c r="Q3" s="218"/>
      <c r="R3" s="218"/>
      <c r="S3" s="218"/>
      <c r="T3" s="218"/>
    </row>
    <row r="4" spans="1:20" s="17" customFormat="1" ht="11.25" customHeight="1">
      <c r="A4" s="196"/>
      <c r="B4" s="196"/>
      <c r="E4" s="190"/>
      <c r="F4" s="193"/>
      <c r="G4" s="193"/>
      <c r="H4" s="175"/>
      <c r="I4" s="221"/>
      <c r="J4" s="220"/>
      <c r="K4" s="222"/>
      <c r="L4" s="218"/>
      <c r="M4" s="218"/>
      <c r="N4" s="218"/>
      <c r="O4" s="218"/>
      <c r="P4" s="218"/>
      <c r="Q4" s="218"/>
      <c r="R4" s="218"/>
      <c r="S4" s="218"/>
      <c r="T4" s="218"/>
    </row>
    <row r="5" spans="1:20" s="197" customFormat="1" ht="21.75" customHeight="1">
      <c r="A5" s="781" t="s">
        <v>114</v>
      </c>
      <c r="B5" s="781" t="s">
        <v>111</v>
      </c>
      <c r="C5" s="781" t="s">
        <v>121</v>
      </c>
      <c r="D5" s="781" t="s">
        <v>115</v>
      </c>
      <c r="E5" s="783" t="s">
        <v>116</v>
      </c>
      <c r="F5" s="781" t="s">
        <v>117</v>
      </c>
      <c r="G5" s="781" t="s">
        <v>118</v>
      </c>
      <c r="H5" s="781" t="s">
        <v>62</v>
      </c>
      <c r="I5" s="223"/>
      <c r="J5" s="223"/>
      <c r="K5" s="222"/>
      <c r="L5" s="223"/>
      <c r="M5" s="218"/>
      <c r="N5" s="218"/>
      <c r="O5" s="218"/>
      <c r="P5" s="218"/>
      <c r="Q5" s="218"/>
      <c r="R5" s="218"/>
      <c r="S5" s="222"/>
      <c r="T5" s="222"/>
    </row>
    <row r="6" spans="1:20" s="197" customFormat="1" ht="21.75" customHeight="1">
      <c r="A6" s="782"/>
      <c r="B6" s="782"/>
      <c r="C6" s="782"/>
      <c r="D6" s="782"/>
      <c r="E6" s="784"/>
      <c r="F6" s="782"/>
      <c r="G6" s="782"/>
      <c r="H6" s="782"/>
      <c r="K6" s="198"/>
      <c r="L6" s="778"/>
      <c r="M6" s="778"/>
      <c r="N6" s="778"/>
      <c r="O6" s="778"/>
      <c r="P6" s="778"/>
      <c r="Q6" s="778"/>
      <c r="R6" s="778"/>
      <c r="S6" s="198"/>
      <c r="T6" s="198"/>
    </row>
    <row r="7" spans="1:20" s="17" customFormat="1" ht="21.75" customHeight="1">
      <c r="A7" s="199">
        <v>1</v>
      </c>
      <c r="B7" s="257" t="str">
        <f>IF('交付申請（入力フォーム）'!F40="","",'交付申請（入力フォーム）'!F40)</f>
        <v/>
      </c>
      <c r="C7" s="257" t="str">
        <f>IF('交付申請（入力フォーム）'!J40="","",'交付申請（入力フォーム）'!J40)</f>
        <v/>
      </c>
      <c r="D7" s="410" t="str">
        <f>IF('交付申請（入力フォーム）'!N40="","",'交付申請（入力フォーム）'!N40)</f>
        <v/>
      </c>
      <c r="E7" s="484" t="str">
        <f>IF('交付申請（入力フォーム）'!O40="","",'交付申請（入力フォーム）'!O40)</f>
        <v/>
      </c>
      <c r="F7" s="482" t="str">
        <f>IF('交付申請（入力フォーム）'!Q40="","",'交付申請（入力フォーム）'!Q40)</f>
        <v/>
      </c>
      <c r="G7" s="482" t="str">
        <f>IF('交付申請（入力フォーム）'!S40="","",'交付申請（入力フォーム）'!S40)</f>
        <v/>
      </c>
      <c r="H7" s="482"/>
      <c r="I7" s="193"/>
      <c r="J7" s="200"/>
      <c r="K7" s="183"/>
      <c r="L7" s="192"/>
      <c r="M7" s="192"/>
      <c r="N7" s="192"/>
      <c r="O7" s="192"/>
      <c r="P7" s="192"/>
      <c r="Q7" s="192"/>
      <c r="R7" s="192"/>
      <c r="S7" s="192"/>
      <c r="T7" s="192"/>
    </row>
    <row r="8" spans="1:20" s="17" customFormat="1" ht="21.75" customHeight="1">
      <c r="A8" s="181">
        <v>2</v>
      </c>
      <c r="B8" s="258" t="str">
        <f>IF('交付申請（入力フォーム）'!F41="","",'交付申請（入力フォーム）'!F41)</f>
        <v/>
      </c>
      <c r="C8" s="258" t="str">
        <f>IF('交付申請（入力フォーム）'!J41="","",'交付申請（入力フォーム）'!J41)</f>
        <v/>
      </c>
      <c r="D8" s="201" t="str">
        <f>IF('交付申請（入力フォーム）'!N41="","",'交付申請（入力フォーム）'!N41)</f>
        <v/>
      </c>
      <c r="E8" s="202" t="str">
        <f>IF('交付申請（入力フォーム）'!O41="","",'交付申請（入力フォーム）'!O41)</f>
        <v/>
      </c>
      <c r="F8" s="226" t="str">
        <f>IF('交付申請（入力フォーム）'!Q41="","",'交付申請（入力フォーム）'!Q41)</f>
        <v/>
      </c>
      <c r="G8" s="226" t="str">
        <f>IF('交付申請（入力フォーム）'!S41="","",'交付申請（入力フォーム）'!S41)</f>
        <v/>
      </c>
      <c r="H8" s="483"/>
      <c r="I8" s="193"/>
      <c r="K8" s="183"/>
    </row>
    <row r="9" spans="1:20" s="17" customFormat="1" ht="21.75" customHeight="1">
      <c r="A9" s="181">
        <v>3</v>
      </c>
      <c r="B9" s="258" t="str">
        <f>IF('交付申請（入力フォーム）'!F42="","",'交付申請（入力フォーム）'!F42)</f>
        <v/>
      </c>
      <c r="C9" s="258" t="str">
        <f>IF('交付申請（入力フォーム）'!J42="","",'交付申請（入力フォーム）'!J42)</f>
        <v/>
      </c>
      <c r="D9" s="201" t="str">
        <f>IF('交付申請（入力フォーム）'!N42="","",'交付申請（入力フォーム）'!N42)</f>
        <v/>
      </c>
      <c r="E9" s="202" t="str">
        <f>IF('交付申請（入力フォーム）'!O42="","",'交付申請（入力フォーム）'!O42)</f>
        <v/>
      </c>
      <c r="F9" s="226" t="str">
        <f>IF('交付申請（入力フォーム）'!Q42="","",'交付申請（入力フォーム）'!Q42)</f>
        <v/>
      </c>
      <c r="G9" s="226" t="str">
        <f>IF('交付申請（入力フォーム）'!S42="","",'交付申請（入力フォーム）'!S42)</f>
        <v/>
      </c>
      <c r="H9" s="226"/>
      <c r="I9" s="191"/>
      <c r="K9" s="183"/>
    </row>
    <row r="10" spans="1:20" s="17" customFormat="1" ht="21.75" customHeight="1">
      <c r="A10" s="181">
        <v>4</v>
      </c>
      <c r="B10" s="258" t="str">
        <f>IF('交付申請（入力フォーム）'!F43="","",'交付申請（入力フォーム）'!F43)</f>
        <v/>
      </c>
      <c r="C10" s="258" t="str">
        <f>IF('交付申請（入力フォーム）'!J43="","",'交付申請（入力フォーム）'!J43)</f>
        <v/>
      </c>
      <c r="D10" s="201" t="str">
        <f>IF('交付申請（入力フォーム）'!N43="","",'交付申請（入力フォーム）'!N43)</f>
        <v/>
      </c>
      <c r="E10" s="202" t="str">
        <f>IF('交付申請（入力フォーム）'!O43="","",'交付申請（入力フォーム）'!O43)</f>
        <v/>
      </c>
      <c r="F10" s="226" t="str">
        <f>IF('交付申請（入力フォーム）'!Q43="","",'交付申請（入力フォーム）'!Q43)</f>
        <v/>
      </c>
      <c r="G10" s="226" t="str">
        <f>IF('交付申請（入力フォーム）'!S43="","",'交付申請（入力フォーム）'!S43)</f>
        <v/>
      </c>
      <c r="H10" s="226"/>
      <c r="I10" s="191"/>
      <c r="K10" s="183"/>
    </row>
    <row r="11" spans="1:20" s="17" customFormat="1" ht="21.75" customHeight="1">
      <c r="A11" s="181">
        <v>5</v>
      </c>
      <c r="B11" s="258" t="str">
        <f>IF('交付申請（入力フォーム）'!F44="","",'交付申請（入力フォーム）'!F44)</f>
        <v/>
      </c>
      <c r="C11" s="258" t="str">
        <f>IF('交付申請（入力フォーム）'!J44="","",'交付申請（入力フォーム）'!J44)</f>
        <v/>
      </c>
      <c r="D11" s="201" t="str">
        <f>IF('交付申請（入力フォーム）'!N44="","",'交付申請（入力フォーム）'!N44)</f>
        <v/>
      </c>
      <c r="E11" s="202" t="str">
        <f>IF('交付申請（入力フォーム）'!O44="","",'交付申請（入力フォーム）'!O44)</f>
        <v/>
      </c>
      <c r="F11" s="226" t="str">
        <f>IF('交付申請（入力フォーム）'!Q44="","",'交付申請（入力フォーム）'!Q44)</f>
        <v/>
      </c>
      <c r="G11" s="226" t="str">
        <f>IF('交付申請（入力フォーム）'!S44="","",'交付申請（入力フォーム）'!S44)</f>
        <v/>
      </c>
      <c r="H11" s="226"/>
      <c r="I11" s="191"/>
    </row>
    <row r="12" spans="1:20" s="17" customFormat="1" ht="21.75" customHeight="1">
      <c r="A12" s="181">
        <v>6</v>
      </c>
      <c r="B12" s="258" t="str">
        <f>IF('交付申請（入力フォーム）'!F45="","",'交付申請（入力フォーム）'!F45)</f>
        <v/>
      </c>
      <c r="C12" s="258" t="str">
        <f>IF('交付申請（入力フォーム）'!J45="","",'交付申請（入力フォーム）'!J45)</f>
        <v/>
      </c>
      <c r="D12" s="201" t="str">
        <f>IF('交付申請（入力フォーム）'!N45="","",'交付申請（入力フォーム）'!N45)</f>
        <v/>
      </c>
      <c r="E12" s="202" t="str">
        <f>IF('交付申請（入力フォーム）'!O45="","",'交付申請（入力フォーム）'!O45)</f>
        <v/>
      </c>
      <c r="F12" s="226" t="str">
        <f>IF('交付申請（入力フォーム）'!Q45="","",'交付申請（入力フォーム）'!Q45)</f>
        <v/>
      </c>
      <c r="G12" s="226" t="str">
        <f>IF('交付申請（入力フォーム）'!S45="","",'交付申請（入力フォーム）'!S45)</f>
        <v/>
      </c>
      <c r="H12" s="226"/>
      <c r="I12" s="191"/>
    </row>
    <row r="13" spans="1:20" s="17" customFormat="1" ht="21.75" customHeight="1">
      <c r="A13" s="181">
        <v>7</v>
      </c>
      <c r="B13" s="258" t="str">
        <f>IF('交付申請（入力フォーム）'!F46="","",'交付申請（入力フォーム）'!F46)</f>
        <v/>
      </c>
      <c r="C13" s="258" t="str">
        <f>IF('交付申請（入力フォーム）'!J46="","",'交付申請（入力フォーム）'!J46)</f>
        <v/>
      </c>
      <c r="D13" s="201" t="str">
        <f>IF('交付申請（入力フォーム）'!N46="","",'交付申請（入力フォーム）'!N46)</f>
        <v/>
      </c>
      <c r="E13" s="202" t="str">
        <f>IF('交付申請（入力フォーム）'!O46="","",'交付申請（入力フォーム）'!O46)</f>
        <v/>
      </c>
      <c r="F13" s="226" t="str">
        <f>IF('交付申請（入力フォーム）'!Q46="","",'交付申請（入力フォーム）'!Q46)</f>
        <v/>
      </c>
      <c r="G13" s="226" t="str">
        <f>IF('交付申請（入力フォーム）'!S46="","",'交付申請（入力フォーム）'!S46)</f>
        <v/>
      </c>
      <c r="H13" s="226"/>
      <c r="I13" s="191"/>
    </row>
    <row r="14" spans="1:20" s="17" customFormat="1" ht="21.75" customHeight="1">
      <c r="A14" s="181">
        <v>8</v>
      </c>
      <c r="B14" s="258" t="str">
        <f>IF('交付申請（入力フォーム）'!F47="","",'交付申請（入力フォーム）'!F47)</f>
        <v/>
      </c>
      <c r="C14" s="258" t="str">
        <f>IF('交付申請（入力フォーム）'!J47="","",'交付申請（入力フォーム）'!J47)</f>
        <v/>
      </c>
      <c r="D14" s="201" t="str">
        <f>IF('交付申請（入力フォーム）'!N47="","",'交付申請（入力フォーム）'!N47)</f>
        <v/>
      </c>
      <c r="E14" s="202" t="str">
        <f>IF('交付申請（入力フォーム）'!O47="","",'交付申請（入力フォーム）'!O47)</f>
        <v/>
      </c>
      <c r="F14" s="226" t="str">
        <f>IF('交付申請（入力フォーム）'!Q47="","",'交付申請（入力フォーム）'!Q47)</f>
        <v/>
      </c>
      <c r="G14" s="226" t="str">
        <f>IF('交付申請（入力フォーム）'!S47="","",'交付申請（入力フォーム）'!S47)</f>
        <v/>
      </c>
      <c r="H14" s="226"/>
      <c r="I14" s="191"/>
    </row>
    <row r="15" spans="1:20" s="17" customFormat="1" ht="21.75" customHeight="1">
      <c r="A15" s="181">
        <v>9</v>
      </c>
      <c r="B15" s="258" t="str">
        <f>IF('交付申請（入力フォーム）'!F48="","",'交付申請（入力フォーム）'!F48)</f>
        <v/>
      </c>
      <c r="C15" s="258" t="str">
        <f>IF('交付申請（入力フォーム）'!J48="","",'交付申請（入力フォーム）'!J48)</f>
        <v/>
      </c>
      <c r="D15" s="201" t="str">
        <f>IF('交付申請（入力フォーム）'!N48="","",'交付申請（入力フォーム）'!N48)</f>
        <v/>
      </c>
      <c r="E15" s="202" t="str">
        <f>IF('交付申請（入力フォーム）'!O48="","",'交付申請（入力フォーム）'!O48)</f>
        <v/>
      </c>
      <c r="F15" s="226" t="str">
        <f>IF('交付申請（入力フォーム）'!Q48="","",'交付申請（入力フォーム）'!Q48)</f>
        <v/>
      </c>
      <c r="G15" s="226" t="str">
        <f>IF('交付申請（入力フォーム）'!S48="","",'交付申請（入力フォーム）'!S48)</f>
        <v/>
      </c>
      <c r="H15" s="226"/>
      <c r="I15" s="191"/>
    </row>
    <row r="16" spans="1:20" s="17" customFormat="1" ht="21.75" customHeight="1">
      <c r="A16" s="181">
        <v>10</v>
      </c>
      <c r="B16" s="258" t="str">
        <f>IF('交付申請（入力フォーム）'!F49="","",'交付申請（入力フォーム）'!F49)</f>
        <v/>
      </c>
      <c r="C16" s="258" t="str">
        <f>IF('交付申請（入力フォーム）'!J49="","",'交付申請（入力フォーム）'!J49)</f>
        <v/>
      </c>
      <c r="D16" s="201" t="str">
        <f>IF('交付申請（入力フォーム）'!N49="","",'交付申請（入力フォーム）'!N49)</f>
        <v/>
      </c>
      <c r="E16" s="202" t="str">
        <f>IF('交付申請（入力フォーム）'!O49="","",'交付申請（入力フォーム）'!O49)</f>
        <v/>
      </c>
      <c r="F16" s="226" t="str">
        <f>IF('交付申請（入力フォーム）'!Q49="","",'交付申請（入力フォーム）'!Q49)</f>
        <v/>
      </c>
      <c r="G16" s="226" t="str">
        <f>IF('交付申請（入力フォーム）'!S49="","",'交付申請（入力フォーム）'!S49)</f>
        <v/>
      </c>
      <c r="H16" s="226"/>
      <c r="I16" s="191"/>
    </row>
    <row r="17" spans="1:9" s="17" customFormat="1" ht="21.75" customHeight="1">
      <c r="A17" s="181">
        <v>11</v>
      </c>
      <c r="B17" s="258" t="str">
        <f>IF('交付申請（入力フォーム）'!F50="","",'交付申請（入力フォーム）'!F50)</f>
        <v/>
      </c>
      <c r="C17" s="258" t="str">
        <f>IF('交付申請（入力フォーム）'!J50="","",'交付申請（入力フォーム）'!J50)</f>
        <v/>
      </c>
      <c r="D17" s="201" t="str">
        <f>IF('交付申請（入力フォーム）'!N50="","",'交付申請（入力フォーム）'!N50)</f>
        <v/>
      </c>
      <c r="E17" s="202" t="str">
        <f>IF('交付申請（入力フォーム）'!O50="","",'交付申請（入力フォーム）'!O50)</f>
        <v/>
      </c>
      <c r="F17" s="226" t="str">
        <f>IF('交付申請（入力フォーム）'!Q50="","",'交付申請（入力フォーム）'!Q50)</f>
        <v/>
      </c>
      <c r="G17" s="226" t="str">
        <f>IF('交付申請（入力フォーム）'!S50="","",'交付申請（入力フォーム）'!S50)</f>
        <v/>
      </c>
      <c r="H17" s="226"/>
      <c r="I17" s="191"/>
    </row>
    <row r="18" spans="1:9" s="17" customFormat="1" ht="21.75" customHeight="1">
      <c r="A18" s="181">
        <v>12</v>
      </c>
      <c r="B18" s="258" t="str">
        <f>IF('交付申請（入力フォーム）'!F51="","",'交付申請（入力フォーム）'!F51)</f>
        <v/>
      </c>
      <c r="C18" s="258" t="str">
        <f>IF('交付申請（入力フォーム）'!J51="","",'交付申請（入力フォーム）'!J51)</f>
        <v/>
      </c>
      <c r="D18" s="201" t="str">
        <f>IF('交付申請（入力フォーム）'!N51="","",'交付申請（入力フォーム）'!N51)</f>
        <v/>
      </c>
      <c r="E18" s="202" t="str">
        <f>IF('交付申請（入力フォーム）'!O51="","",'交付申請（入力フォーム）'!O51)</f>
        <v/>
      </c>
      <c r="F18" s="226" t="str">
        <f>IF('交付申請（入力フォーム）'!Q51="","",'交付申請（入力フォーム）'!Q51)</f>
        <v/>
      </c>
      <c r="G18" s="226" t="str">
        <f>IF('交付申請（入力フォーム）'!S51="","",'交付申請（入力フォーム）'!S51)</f>
        <v/>
      </c>
      <c r="H18" s="226"/>
      <c r="I18" s="191"/>
    </row>
    <row r="19" spans="1:9" s="17" customFormat="1" ht="21.75" customHeight="1">
      <c r="A19" s="181">
        <v>13</v>
      </c>
      <c r="B19" s="258" t="str">
        <f>IF('交付申請（入力フォーム）'!F52="","",'交付申請（入力フォーム）'!F52)</f>
        <v/>
      </c>
      <c r="C19" s="258" t="str">
        <f>IF('交付申請（入力フォーム）'!J52="","",'交付申請（入力フォーム）'!J52)</f>
        <v/>
      </c>
      <c r="D19" s="201" t="str">
        <f>IF('交付申請（入力フォーム）'!N52="","",'交付申請（入力フォーム）'!N52)</f>
        <v/>
      </c>
      <c r="E19" s="202" t="str">
        <f>IF('交付申請（入力フォーム）'!O52="","",'交付申請（入力フォーム）'!O52)</f>
        <v/>
      </c>
      <c r="F19" s="226" t="str">
        <f>IF('交付申請（入力フォーム）'!Q52="","",'交付申請（入力フォーム）'!Q52)</f>
        <v/>
      </c>
      <c r="G19" s="226" t="str">
        <f>IF('交付申請（入力フォーム）'!S52="","",'交付申請（入力フォーム）'!S52)</f>
        <v/>
      </c>
      <c r="H19" s="226"/>
      <c r="I19" s="191"/>
    </row>
    <row r="20" spans="1:9" s="17" customFormat="1" ht="21.75" customHeight="1">
      <c r="A20" s="181">
        <v>14</v>
      </c>
      <c r="B20" s="258" t="str">
        <f>IF('交付申請（入力フォーム）'!F53="","",'交付申請（入力フォーム）'!F53)</f>
        <v/>
      </c>
      <c r="C20" s="258" t="str">
        <f>IF('交付申請（入力フォーム）'!J53="","",'交付申請（入力フォーム）'!J53)</f>
        <v/>
      </c>
      <c r="D20" s="201" t="str">
        <f>IF('交付申請（入力フォーム）'!N53="","",'交付申請（入力フォーム）'!N53)</f>
        <v/>
      </c>
      <c r="E20" s="202" t="str">
        <f>IF('交付申請（入力フォーム）'!O53="","",'交付申請（入力フォーム）'!O53)</f>
        <v/>
      </c>
      <c r="F20" s="226" t="str">
        <f>IF('交付申請（入力フォーム）'!Q53="","",'交付申請（入力フォーム）'!Q53)</f>
        <v/>
      </c>
      <c r="G20" s="226" t="str">
        <f>IF('交付申請（入力フォーム）'!S53="","",'交付申請（入力フォーム）'!S53)</f>
        <v/>
      </c>
      <c r="H20" s="226"/>
      <c r="I20" s="191"/>
    </row>
    <row r="21" spans="1:9" s="17" customFormat="1" ht="21.75" customHeight="1">
      <c r="A21" s="181">
        <v>15</v>
      </c>
      <c r="B21" s="258" t="str">
        <f>IF('交付申請（入力フォーム）'!F54="","",'交付申請（入力フォーム）'!F54)</f>
        <v/>
      </c>
      <c r="C21" s="258" t="str">
        <f>IF('交付申請（入力フォーム）'!J54="","",'交付申請（入力フォーム）'!J54)</f>
        <v/>
      </c>
      <c r="D21" s="201" t="str">
        <f>IF('交付申請（入力フォーム）'!N54="","",'交付申請（入力フォーム）'!N54)</f>
        <v/>
      </c>
      <c r="E21" s="202" t="str">
        <f>IF('交付申請（入力フォーム）'!O54="","",'交付申請（入力フォーム）'!O54)</f>
        <v/>
      </c>
      <c r="F21" s="226" t="str">
        <f>IF('交付申請（入力フォーム）'!Q54="","",'交付申請（入力フォーム）'!Q54)</f>
        <v/>
      </c>
      <c r="G21" s="226" t="str">
        <f>IF('交付申請（入力フォーム）'!S54="","",'交付申請（入力フォーム）'!S54)</f>
        <v/>
      </c>
      <c r="H21" s="226"/>
      <c r="I21" s="191"/>
    </row>
    <row r="22" spans="1:9" s="17" customFormat="1" ht="21.75" customHeight="1">
      <c r="A22" s="181">
        <v>16</v>
      </c>
      <c r="B22" s="258" t="str">
        <f>IF('交付申請（入力フォーム）'!F55="","",'交付申請（入力フォーム）'!F55)</f>
        <v/>
      </c>
      <c r="C22" s="258" t="str">
        <f>IF('交付申請（入力フォーム）'!J55="","",'交付申請（入力フォーム）'!J55)</f>
        <v/>
      </c>
      <c r="D22" s="201" t="str">
        <f>IF('交付申請（入力フォーム）'!N55="","",'交付申請（入力フォーム）'!N55)</f>
        <v/>
      </c>
      <c r="E22" s="202" t="str">
        <f>IF('交付申請（入力フォーム）'!O55="","",'交付申請（入力フォーム）'!O55)</f>
        <v/>
      </c>
      <c r="F22" s="226" t="str">
        <f>IF('交付申請（入力フォーム）'!Q55="","",'交付申請（入力フォーム）'!Q55)</f>
        <v/>
      </c>
      <c r="G22" s="226" t="str">
        <f>IF('交付申請（入力フォーム）'!S55="","",'交付申請（入力フォーム）'!S55)</f>
        <v/>
      </c>
      <c r="H22" s="226"/>
      <c r="I22" s="191"/>
    </row>
    <row r="23" spans="1:9" s="17" customFormat="1" ht="21.75" customHeight="1">
      <c r="A23" s="181">
        <v>17</v>
      </c>
      <c r="B23" s="258" t="str">
        <f>IF('交付申請（入力フォーム）'!F56="","",'交付申請（入力フォーム）'!F56)</f>
        <v/>
      </c>
      <c r="C23" s="258" t="str">
        <f>IF('交付申請（入力フォーム）'!J56="","",'交付申請（入力フォーム）'!J56)</f>
        <v/>
      </c>
      <c r="D23" s="201" t="str">
        <f>IF('交付申請（入力フォーム）'!N56="","",'交付申請（入力フォーム）'!N56)</f>
        <v/>
      </c>
      <c r="E23" s="202" t="str">
        <f>IF('交付申請（入力フォーム）'!O56="","",'交付申請（入力フォーム）'!O56)</f>
        <v/>
      </c>
      <c r="F23" s="226" t="str">
        <f>IF('交付申請（入力フォーム）'!Q56="","",'交付申請（入力フォーム）'!Q56)</f>
        <v/>
      </c>
      <c r="G23" s="226" t="str">
        <f>IF('交付申請（入力フォーム）'!S56="","",'交付申請（入力フォーム）'!S56)</f>
        <v/>
      </c>
      <c r="H23" s="226"/>
      <c r="I23" s="191"/>
    </row>
    <row r="24" spans="1:9" s="17" customFormat="1" ht="21.75" customHeight="1">
      <c r="A24" s="181">
        <v>18</v>
      </c>
      <c r="B24" s="258" t="str">
        <f>IF('交付申請（入力フォーム）'!F57="","",'交付申請（入力フォーム）'!F57)</f>
        <v/>
      </c>
      <c r="C24" s="258" t="str">
        <f>IF('交付申請（入力フォーム）'!J57="","",'交付申請（入力フォーム）'!J57)</f>
        <v/>
      </c>
      <c r="D24" s="201" t="str">
        <f>IF('交付申請（入力フォーム）'!N57="","",'交付申請（入力フォーム）'!N57)</f>
        <v/>
      </c>
      <c r="E24" s="202" t="str">
        <f>IF('交付申請（入力フォーム）'!O57="","",'交付申請（入力フォーム）'!O57)</f>
        <v/>
      </c>
      <c r="F24" s="226" t="str">
        <f>IF('交付申請（入力フォーム）'!Q57="","",'交付申請（入力フォーム）'!Q57)</f>
        <v/>
      </c>
      <c r="G24" s="226" t="str">
        <f>IF('交付申請（入力フォーム）'!S57="","",'交付申請（入力フォーム）'!S57)</f>
        <v/>
      </c>
      <c r="H24" s="226"/>
      <c r="I24" s="191"/>
    </row>
    <row r="25" spans="1:9" s="17" customFormat="1" ht="21.75" customHeight="1">
      <c r="A25" s="181">
        <v>19</v>
      </c>
      <c r="B25" s="258" t="str">
        <f>IF('交付申請（入力フォーム）'!F58="","",'交付申請（入力フォーム）'!F58)</f>
        <v/>
      </c>
      <c r="C25" s="258" t="str">
        <f>IF('交付申請（入力フォーム）'!J58="","",'交付申請（入力フォーム）'!J58)</f>
        <v/>
      </c>
      <c r="D25" s="201" t="str">
        <f>IF('交付申請（入力フォーム）'!N58="","",'交付申請（入力フォーム）'!N58)</f>
        <v/>
      </c>
      <c r="E25" s="202" t="str">
        <f>IF('交付申請（入力フォーム）'!O58="","",'交付申請（入力フォーム）'!O58)</f>
        <v/>
      </c>
      <c r="F25" s="226" t="str">
        <f>IF('交付申請（入力フォーム）'!Q58="","",'交付申請（入力フォーム）'!Q58)</f>
        <v/>
      </c>
      <c r="G25" s="226" t="str">
        <f>IF('交付申請（入力フォーム）'!S58="","",'交付申請（入力フォーム）'!S58)</f>
        <v/>
      </c>
      <c r="H25" s="226"/>
      <c r="I25" s="191"/>
    </row>
    <row r="26" spans="1:9" s="17" customFormat="1" ht="21.75" customHeight="1">
      <c r="A26" s="181">
        <v>20</v>
      </c>
      <c r="B26" s="258" t="str">
        <f>IF('交付申請（入力フォーム）'!F59="","",'交付申請（入力フォーム）'!F59)</f>
        <v/>
      </c>
      <c r="C26" s="258" t="str">
        <f>IF('交付申請（入力フォーム）'!J59="","",'交付申請（入力フォーム）'!J59)</f>
        <v/>
      </c>
      <c r="D26" s="201" t="str">
        <f>IF('交付申請（入力フォーム）'!N59="","",'交付申請（入力フォーム）'!N59)</f>
        <v/>
      </c>
      <c r="E26" s="202" t="str">
        <f>IF('交付申請（入力フォーム）'!O59="","",'交付申請（入力フォーム）'!O59)</f>
        <v/>
      </c>
      <c r="F26" s="226" t="str">
        <f>IF('交付申請（入力フォーム）'!Q59="","",'交付申請（入力フォーム）'!Q59)</f>
        <v/>
      </c>
      <c r="G26" s="226" t="str">
        <f>IF('交付申請（入力フォーム）'!S59="","",'交付申請（入力フォーム）'!S59)</f>
        <v/>
      </c>
      <c r="H26" s="226"/>
      <c r="I26" s="191"/>
    </row>
    <row r="27" spans="1:9" s="17" customFormat="1" ht="21.75" customHeight="1">
      <c r="A27" s="181">
        <v>21</v>
      </c>
      <c r="B27" s="258" t="str">
        <f>IF('交付申請（入力フォーム）'!F60="","",'交付申請（入力フォーム）'!F60)</f>
        <v/>
      </c>
      <c r="C27" s="258" t="str">
        <f>IF('交付申請（入力フォーム）'!J60="","",'交付申請（入力フォーム）'!J60)</f>
        <v/>
      </c>
      <c r="D27" s="201" t="str">
        <f>IF('交付申請（入力フォーム）'!N60="","",'交付申請（入力フォーム）'!N60)</f>
        <v/>
      </c>
      <c r="E27" s="202" t="str">
        <f>IF('交付申請（入力フォーム）'!O60="","",'交付申請（入力フォーム）'!O60)</f>
        <v/>
      </c>
      <c r="F27" s="226" t="str">
        <f>IF('交付申請（入力フォーム）'!Q60="","",'交付申請（入力フォーム）'!Q60)</f>
        <v/>
      </c>
      <c r="G27" s="226" t="str">
        <f>IF('交付申請（入力フォーム）'!S60="","",'交付申請（入力フォーム）'!S60)</f>
        <v/>
      </c>
      <c r="H27" s="226"/>
      <c r="I27" s="191"/>
    </row>
    <row r="28" spans="1:9" s="17" customFormat="1" ht="21.75" customHeight="1">
      <c r="A28" s="181">
        <v>22</v>
      </c>
      <c r="B28" s="258" t="str">
        <f>IF('交付申請（入力フォーム）'!F61="","",'交付申請（入力フォーム）'!F61)</f>
        <v/>
      </c>
      <c r="C28" s="258" t="str">
        <f>IF('交付申請（入力フォーム）'!J61="","",'交付申請（入力フォーム）'!J61)</f>
        <v/>
      </c>
      <c r="D28" s="201" t="str">
        <f>IF('交付申請（入力フォーム）'!N61="","",'交付申請（入力フォーム）'!N61)</f>
        <v/>
      </c>
      <c r="E28" s="202" t="str">
        <f>IF('交付申請（入力フォーム）'!O61="","",'交付申請（入力フォーム）'!O61)</f>
        <v/>
      </c>
      <c r="F28" s="226" t="str">
        <f>IF('交付申請（入力フォーム）'!Q61="","",'交付申請（入力フォーム）'!Q61)</f>
        <v/>
      </c>
      <c r="G28" s="226" t="str">
        <f>IF('交付申請（入力フォーム）'!S61="","",'交付申請（入力フォーム）'!S61)</f>
        <v/>
      </c>
      <c r="H28" s="226"/>
      <c r="I28" s="191"/>
    </row>
    <row r="29" spans="1:9" s="17" customFormat="1" ht="21.75" customHeight="1">
      <c r="A29" s="181">
        <v>23</v>
      </c>
      <c r="B29" s="258" t="str">
        <f>IF('交付申請（入力フォーム）'!F62="","",'交付申請（入力フォーム）'!F62)</f>
        <v/>
      </c>
      <c r="C29" s="258" t="str">
        <f>IF('交付申請（入力フォーム）'!J62="","",'交付申請（入力フォーム）'!J62)</f>
        <v/>
      </c>
      <c r="D29" s="201" t="str">
        <f>IF('交付申請（入力フォーム）'!N62="","",'交付申請（入力フォーム）'!N62)</f>
        <v/>
      </c>
      <c r="E29" s="202" t="str">
        <f>IF('交付申請（入力フォーム）'!O62="","",'交付申請（入力フォーム）'!O62)</f>
        <v/>
      </c>
      <c r="F29" s="226" t="str">
        <f>IF('交付申請（入力フォーム）'!Q62="","",'交付申請（入力フォーム）'!Q62)</f>
        <v/>
      </c>
      <c r="G29" s="226" t="str">
        <f>IF('交付申請（入力フォーム）'!S62="","",'交付申請（入力フォーム）'!S62)</f>
        <v/>
      </c>
      <c r="H29" s="226"/>
      <c r="I29" s="191"/>
    </row>
    <row r="30" spans="1:9" s="17" customFormat="1" ht="21.75" customHeight="1">
      <c r="A30" s="181">
        <v>24</v>
      </c>
      <c r="B30" s="258" t="str">
        <f>IF('交付申請（入力フォーム）'!F63="","",'交付申請（入力フォーム）'!F63)</f>
        <v/>
      </c>
      <c r="C30" s="258" t="str">
        <f>IF('交付申請（入力フォーム）'!J63="","",'交付申請（入力フォーム）'!J63)</f>
        <v/>
      </c>
      <c r="D30" s="201" t="str">
        <f>IF('交付申請（入力フォーム）'!N63="","",'交付申請（入力フォーム）'!N63)</f>
        <v/>
      </c>
      <c r="E30" s="202" t="str">
        <f>IF('交付申請（入力フォーム）'!O63="","",'交付申請（入力フォーム）'!O63)</f>
        <v/>
      </c>
      <c r="F30" s="226" t="str">
        <f>IF('交付申請（入力フォーム）'!Q63="","",'交付申請（入力フォーム）'!Q63)</f>
        <v/>
      </c>
      <c r="G30" s="226" t="str">
        <f>IF('交付申請（入力フォーム）'!S63="","",'交付申請（入力フォーム）'!S63)</f>
        <v/>
      </c>
      <c r="H30" s="226"/>
      <c r="I30" s="191"/>
    </row>
    <row r="31" spans="1:9" s="17" customFormat="1" ht="21.75" customHeight="1">
      <c r="A31" s="181">
        <v>25</v>
      </c>
      <c r="B31" s="258" t="str">
        <f>IF('交付申請（入力フォーム）'!F64="","",'交付申請（入力フォーム）'!F64)</f>
        <v/>
      </c>
      <c r="C31" s="258" t="str">
        <f>IF('交付申請（入力フォーム）'!J64="","",'交付申請（入力フォーム）'!J64)</f>
        <v/>
      </c>
      <c r="D31" s="201" t="str">
        <f>IF('交付申請（入力フォーム）'!N64="","",'交付申請（入力フォーム）'!N64)</f>
        <v/>
      </c>
      <c r="E31" s="202" t="str">
        <f>IF('交付申請（入力フォーム）'!O64="","",'交付申請（入力フォーム）'!O64)</f>
        <v/>
      </c>
      <c r="F31" s="226" t="str">
        <f>IF('交付申請（入力フォーム）'!Q64="","",'交付申請（入力フォーム）'!Q64)</f>
        <v/>
      </c>
      <c r="G31" s="226" t="str">
        <f>IF('交付申請（入力フォーム）'!S64="","",'交付申請（入力フォーム）'!S64)</f>
        <v/>
      </c>
      <c r="H31" s="226"/>
      <c r="I31" s="191"/>
    </row>
    <row r="32" spans="1:9" s="17" customFormat="1" ht="21.75" customHeight="1">
      <c r="A32" s="181">
        <v>26</v>
      </c>
      <c r="B32" s="258" t="str">
        <f>IF('交付申請（入力フォーム）'!F65="","",'交付申請（入力フォーム）'!F65)</f>
        <v/>
      </c>
      <c r="C32" s="258" t="str">
        <f>IF('交付申請（入力フォーム）'!J65="","",'交付申請（入力フォーム）'!J65)</f>
        <v/>
      </c>
      <c r="D32" s="201" t="str">
        <f>IF('交付申請（入力フォーム）'!N65="","",'交付申請（入力フォーム）'!N65)</f>
        <v/>
      </c>
      <c r="E32" s="202" t="str">
        <f>IF('交付申請（入力フォーム）'!O65="","",'交付申請（入力フォーム）'!O65)</f>
        <v/>
      </c>
      <c r="F32" s="226" t="str">
        <f>IF('交付申請（入力フォーム）'!Q65="","",'交付申請（入力フォーム）'!Q65)</f>
        <v/>
      </c>
      <c r="G32" s="226" t="str">
        <f>IF('交付申請（入力フォーム）'!S65="","",'交付申請（入力フォーム）'!S65)</f>
        <v/>
      </c>
      <c r="H32" s="226"/>
      <c r="I32" s="191"/>
    </row>
    <row r="33" spans="1:9" s="17" customFormat="1" ht="21.75" customHeight="1">
      <c r="A33" s="181">
        <v>27</v>
      </c>
      <c r="B33" s="258" t="str">
        <f>IF('交付申請（入力フォーム）'!F66="","",'交付申請（入力フォーム）'!F66)</f>
        <v/>
      </c>
      <c r="C33" s="258" t="str">
        <f>IF('交付申請（入力フォーム）'!J66="","",'交付申請（入力フォーム）'!J66)</f>
        <v/>
      </c>
      <c r="D33" s="201" t="str">
        <f>IF('交付申請（入力フォーム）'!N66="","",'交付申請（入力フォーム）'!N66)</f>
        <v/>
      </c>
      <c r="E33" s="202" t="str">
        <f>IF('交付申請（入力フォーム）'!O66="","",'交付申請（入力フォーム）'!O66)</f>
        <v/>
      </c>
      <c r="F33" s="226" t="str">
        <f>IF('交付申請（入力フォーム）'!Q66="","",'交付申請（入力フォーム）'!Q66)</f>
        <v/>
      </c>
      <c r="G33" s="226" t="str">
        <f>IF('交付申請（入力フォーム）'!S66="","",'交付申請（入力フォーム）'!S66)</f>
        <v/>
      </c>
      <c r="H33" s="226"/>
      <c r="I33" s="191"/>
    </row>
    <row r="34" spans="1:9" s="17" customFormat="1" ht="21.75" customHeight="1">
      <c r="A34" s="181">
        <v>28</v>
      </c>
      <c r="B34" s="258" t="str">
        <f>IF('交付申請（入力フォーム）'!F67="","",'交付申請（入力フォーム）'!F67)</f>
        <v/>
      </c>
      <c r="C34" s="258" t="str">
        <f>IF('交付申請（入力フォーム）'!J67="","",'交付申請（入力フォーム）'!J67)</f>
        <v/>
      </c>
      <c r="D34" s="201" t="str">
        <f>IF('交付申請（入力フォーム）'!N67="","",'交付申請（入力フォーム）'!N67)</f>
        <v/>
      </c>
      <c r="E34" s="202" t="str">
        <f>IF('交付申請（入力フォーム）'!O67="","",'交付申請（入力フォーム）'!O67)</f>
        <v/>
      </c>
      <c r="F34" s="226" t="str">
        <f>IF('交付申請（入力フォーム）'!Q67="","",'交付申請（入力フォーム）'!Q67)</f>
        <v/>
      </c>
      <c r="G34" s="226" t="str">
        <f>IF('交付申請（入力フォーム）'!S67="","",'交付申請（入力フォーム）'!S67)</f>
        <v/>
      </c>
      <c r="H34" s="226"/>
      <c r="I34" s="191"/>
    </row>
    <row r="35" spans="1:9" s="17" customFormat="1" ht="21.75" customHeight="1">
      <c r="A35" s="181">
        <v>29</v>
      </c>
      <c r="B35" s="258" t="str">
        <f>IF('交付申請（入力フォーム）'!F68="","",'交付申請（入力フォーム）'!F68)</f>
        <v/>
      </c>
      <c r="C35" s="258" t="str">
        <f>IF('交付申請（入力フォーム）'!J68="","",'交付申請（入力フォーム）'!J68)</f>
        <v/>
      </c>
      <c r="D35" s="201" t="str">
        <f>IF('交付申請（入力フォーム）'!N68="","",'交付申請（入力フォーム）'!N68)</f>
        <v/>
      </c>
      <c r="E35" s="202" t="str">
        <f>IF('交付申請（入力フォーム）'!O68="","",'交付申請（入力フォーム）'!O68)</f>
        <v/>
      </c>
      <c r="F35" s="226" t="str">
        <f>IF('交付申請（入力フォーム）'!Q68="","",'交付申請（入力フォーム）'!Q68)</f>
        <v/>
      </c>
      <c r="G35" s="226" t="str">
        <f>IF('交付申請（入力フォーム）'!S68="","",'交付申請（入力フォーム）'!S68)</f>
        <v/>
      </c>
      <c r="H35" s="226"/>
      <c r="I35" s="191"/>
    </row>
    <row r="36" spans="1:9" s="17" customFormat="1" ht="21.75" customHeight="1">
      <c r="A36" s="181">
        <v>30</v>
      </c>
      <c r="B36" s="258" t="str">
        <f>IF('交付申請（入力フォーム）'!F69="","",'交付申請（入力フォーム）'!F69)</f>
        <v/>
      </c>
      <c r="C36" s="258" t="str">
        <f>IF('交付申請（入力フォーム）'!J69="","",'交付申請（入力フォーム）'!J69)</f>
        <v/>
      </c>
      <c r="D36" s="201" t="str">
        <f>IF('交付申請（入力フォーム）'!N69="","",'交付申請（入力フォーム）'!N69)</f>
        <v/>
      </c>
      <c r="E36" s="202" t="str">
        <f>IF('交付申請（入力フォーム）'!O69="","",'交付申請（入力フォーム）'!O69)</f>
        <v/>
      </c>
      <c r="F36" s="226" t="str">
        <f>IF('交付申請（入力フォーム）'!Q69="","",'交付申請（入力フォーム）'!Q69)</f>
        <v/>
      </c>
      <c r="G36" s="226" t="str">
        <f>IF('交付申請（入力フォーム）'!S69="","",'交付申請（入力フォーム）'!S69)</f>
        <v/>
      </c>
      <c r="H36" s="226"/>
      <c r="I36" s="191"/>
    </row>
    <row r="37" spans="1:9" s="17" customFormat="1" ht="21.75" customHeight="1">
      <c r="A37" s="181">
        <v>31</v>
      </c>
      <c r="B37" s="258" t="str">
        <f>IF('交付申請（入力フォーム）'!F70="","",'交付申請（入力フォーム）'!F70)</f>
        <v/>
      </c>
      <c r="C37" s="258" t="str">
        <f>IF('交付申請（入力フォーム）'!J70="","",'交付申請（入力フォーム）'!J70)</f>
        <v/>
      </c>
      <c r="D37" s="201" t="str">
        <f>IF('交付申請（入力フォーム）'!N70="","",'交付申請（入力フォーム）'!N70)</f>
        <v/>
      </c>
      <c r="E37" s="202" t="str">
        <f>IF('交付申請（入力フォーム）'!O70="","",'交付申請（入力フォーム）'!O70)</f>
        <v/>
      </c>
      <c r="F37" s="226" t="str">
        <f>IF('交付申請（入力フォーム）'!Q70="","",'交付申請（入力フォーム）'!Q70)</f>
        <v/>
      </c>
      <c r="G37" s="226" t="str">
        <f>IF('交付申請（入力フォーム）'!S70="","",'交付申請（入力フォーム）'!S70)</f>
        <v/>
      </c>
      <c r="H37" s="226"/>
      <c r="I37" s="191"/>
    </row>
    <row r="38" spans="1:9" s="17" customFormat="1" ht="21.75" customHeight="1">
      <c r="A38" s="181">
        <v>32</v>
      </c>
      <c r="B38" s="258" t="str">
        <f>IF('交付申請（入力フォーム）'!F71="","",'交付申請（入力フォーム）'!F71)</f>
        <v/>
      </c>
      <c r="C38" s="258" t="str">
        <f>IF('交付申請（入力フォーム）'!J71="","",'交付申請（入力フォーム）'!J71)</f>
        <v/>
      </c>
      <c r="D38" s="201" t="str">
        <f>IF('交付申請（入力フォーム）'!N71="","",'交付申請（入力フォーム）'!N71)</f>
        <v/>
      </c>
      <c r="E38" s="202" t="str">
        <f>IF('交付申請（入力フォーム）'!O71="","",'交付申請（入力フォーム）'!O71)</f>
        <v/>
      </c>
      <c r="F38" s="226" t="str">
        <f>IF('交付申請（入力フォーム）'!Q71="","",'交付申請（入力フォーム）'!Q71)</f>
        <v/>
      </c>
      <c r="G38" s="226" t="str">
        <f>IF('交付申請（入力フォーム）'!S71="","",'交付申請（入力フォーム）'!S71)</f>
        <v/>
      </c>
      <c r="H38" s="226"/>
      <c r="I38" s="191"/>
    </row>
    <row r="39" spans="1:9" s="17" customFormat="1" ht="21.75" customHeight="1">
      <c r="A39" s="181">
        <v>33</v>
      </c>
      <c r="B39" s="258" t="str">
        <f>IF('交付申請（入力フォーム）'!F72="","",'交付申請（入力フォーム）'!F72)</f>
        <v/>
      </c>
      <c r="C39" s="258" t="str">
        <f>IF('交付申請（入力フォーム）'!J72="","",'交付申請（入力フォーム）'!J72)</f>
        <v/>
      </c>
      <c r="D39" s="201" t="str">
        <f>IF('交付申請（入力フォーム）'!N72="","",'交付申請（入力フォーム）'!N72)</f>
        <v/>
      </c>
      <c r="E39" s="202" t="str">
        <f>IF('交付申請（入力フォーム）'!O72="","",'交付申請（入力フォーム）'!O72)</f>
        <v/>
      </c>
      <c r="F39" s="226" t="str">
        <f>IF('交付申請（入力フォーム）'!Q72="","",'交付申請（入力フォーム）'!Q72)</f>
        <v/>
      </c>
      <c r="G39" s="226" t="str">
        <f>IF('交付申請（入力フォーム）'!S72="","",'交付申請（入力フォーム）'!S72)</f>
        <v/>
      </c>
      <c r="H39" s="226"/>
      <c r="I39" s="191"/>
    </row>
    <row r="40" spans="1:9" s="17" customFormat="1" ht="21.75" customHeight="1">
      <c r="A40" s="181">
        <v>34</v>
      </c>
      <c r="B40" s="258" t="str">
        <f>IF('交付申請（入力フォーム）'!F73="","",'交付申請（入力フォーム）'!F73)</f>
        <v/>
      </c>
      <c r="C40" s="258" t="str">
        <f>IF('交付申請（入力フォーム）'!J73="","",'交付申請（入力フォーム）'!J73)</f>
        <v/>
      </c>
      <c r="D40" s="201" t="str">
        <f>IF('交付申請（入力フォーム）'!N73="","",'交付申請（入力フォーム）'!N73)</f>
        <v/>
      </c>
      <c r="E40" s="202" t="str">
        <f>IF('交付申請（入力フォーム）'!O73="","",'交付申請（入力フォーム）'!O73)</f>
        <v/>
      </c>
      <c r="F40" s="226" t="str">
        <f>IF('交付申請（入力フォーム）'!Q73="","",'交付申請（入力フォーム）'!Q73)</f>
        <v/>
      </c>
      <c r="G40" s="226" t="str">
        <f>IF('交付申請（入力フォーム）'!S73="","",'交付申請（入力フォーム）'!S73)</f>
        <v/>
      </c>
      <c r="H40" s="226"/>
      <c r="I40" s="191"/>
    </row>
    <row r="41" spans="1:9" s="17" customFormat="1" ht="21.75" customHeight="1">
      <c r="A41" s="185">
        <v>35</v>
      </c>
      <c r="B41" s="259" t="str">
        <f>IF('交付申請（入力フォーム）'!F74="","",'交付申請（入力フォーム）'!F74)</f>
        <v/>
      </c>
      <c r="C41" s="259" t="str">
        <f>IF('交付申請（入力フォーム）'!J74="","",'交付申請（入力フォーム）'!J74)</f>
        <v/>
      </c>
      <c r="D41" s="203" t="str">
        <f>IF('交付申請（入力フォーム）'!N74="","",'交付申請（入力フォーム）'!N74)</f>
        <v/>
      </c>
      <c r="E41" s="204" t="str">
        <f>IF('交付申請（入力フォーム）'!O74="","",'交付申請（入力フォーム）'!O74)</f>
        <v/>
      </c>
      <c r="F41" s="227" t="str">
        <f>IF('交付申請（入力フォーム）'!Q74="","",'交付申請（入力フォーム）'!Q74)</f>
        <v/>
      </c>
      <c r="G41" s="227" t="str">
        <f>IF('交付申請（入力フォーム）'!S74="","",'交付申請（入力フォーム）'!S74)</f>
        <v/>
      </c>
      <c r="H41" s="227"/>
      <c r="I41" s="191"/>
    </row>
    <row r="44" spans="1:9">
      <c r="A44" s="724" t="str">
        <f>CONCATENATE("プロジェクト名","（",'交付申請（入力フォーム）'!D7,"）")</f>
        <v>プロジェクト名（）</v>
      </c>
      <c r="B44" s="724"/>
      <c r="C44" s="724"/>
      <c r="D44" s="724"/>
      <c r="E44" s="724"/>
      <c r="F44" s="724"/>
      <c r="G44" s="724"/>
      <c r="H44" s="724"/>
    </row>
  </sheetData>
  <sheetProtection password="87FE" sheet="1" selectLockedCells="1"/>
  <mergeCells count="13">
    <mergeCell ref="A2:H2"/>
    <mergeCell ref="L6:R6"/>
    <mergeCell ref="A44:H44"/>
    <mergeCell ref="A3:B3"/>
    <mergeCell ref="C3:E3"/>
    <mergeCell ref="A5:A6"/>
    <mergeCell ref="B5:B6"/>
    <mergeCell ref="C5:C6"/>
    <mergeCell ref="D5:D6"/>
    <mergeCell ref="E5:E6"/>
    <mergeCell ref="F5:F6"/>
    <mergeCell ref="G5:G6"/>
    <mergeCell ref="H5:H6"/>
  </mergeCells>
  <phoneticPr fontId="1"/>
  <pageMargins left="0.98425196850393704" right="0.23622047244094491" top="0.43307086614173229" bottom="0.35433070866141736" header="0.31496062992125984" footer="0.19685039370078741"/>
  <pageSetup paperSize="9" scale="8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64"/>
  <sheetViews>
    <sheetView zoomScale="40" zoomScaleNormal="40" workbookViewId="0"/>
  </sheetViews>
  <sheetFormatPr defaultRowHeight="14.25"/>
  <cols>
    <col min="1" max="1" width="3.625" style="19" customWidth="1"/>
    <col min="2" max="2" width="30.625" style="19" customWidth="1"/>
    <col min="3" max="3" width="15.625" style="19" customWidth="1"/>
    <col min="4" max="4" width="3.625" style="19" customWidth="1"/>
    <col min="5" max="5" width="25.625" style="19" customWidth="1"/>
    <col min="6" max="6" width="3.625" style="19" customWidth="1"/>
    <col min="7" max="7" width="30.625" style="19" customWidth="1"/>
    <col min="8" max="8" width="3.625" style="19" customWidth="1"/>
    <col min="9" max="9" width="15.625" style="19" customWidth="1"/>
    <col min="10" max="10" width="30.625" style="19" customWidth="1"/>
    <col min="11" max="11" width="3.625" style="19" customWidth="1"/>
    <col min="12" max="12" width="25.625" style="19" customWidth="1"/>
    <col min="13" max="13" width="3.625" style="19" customWidth="1"/>
    <col min="14" max="14" width="35.625" style="19" customWidth="1"/>
    <col min="15" max="15" width="3.625" style="19" customWidth="1"/>
    <col min="16" max="16" width="25.625" style="19" customWidth="1"/>
    <col min="17" max="17" width="3.625" style="19" customWidth="1"/>
    <col min="18" max="18" width="35.625" style="19" customWidth="1"/>
    <col min="19" max="19" width="10.625" style="19" customWidth="1"/>
    <col min="20" max="21" width="5.25" style="19" customWidth="1"/>
    <col min="22" max="22" width="9.75" style="19" customWidth="1"/>
    <col min="23" max="23" width="15.625" style="19" customWidth="1"/>
    <col min="24" max="35" width="9.625" style="19" customWidth="1"/>
    <col min="36" max="265" width="9" style="19"/>
    <col min="266" max="266" width="2.625" style="19" customWidth="1"/>
    <col min="267" max="270" width="9.625" style="19" customWidth="1"/>
    <col min="271" max="271" width="49.25" style="19" customWidth="1"/>
    <col min="272" max="273" width="6" style="19" customWidth="1"/>
    <col min="274" max="274" width="10.75" style="19" customWidth="1"/>
    <col min="275" max="275" width="44.875" style="19" customWidth="1"/>
    <col min="276" max="277" width="5.25" style="19" customWidth="1"/>
    <col min="278" max="278" width="9.75" style="19" customWidth="1"/>
    <col min="279" max="279" width="15.625" style="19" customWidth="1"/>
    <col min="280" max="291" width="9.625" style="19" customWidth="1"/>
    <col min="292" max="521" width="9" style="19"/>
    <col min="522" max="522" width="2.625" style="19" customWidth="1"/>
    <col min="523" max="526" width="9.625" style="19" customWidth="1"/>
    <col min="527" max="527" width="49.25" style="19" customWidth="1"/>
    <col min="528" max="529" width="6" style="19" customWidth="1"/>
    <col min="530" max="530" width="10.75" style="19" customWidth="1"/>
    <col min="531" max="531" width="44.875" style="19" customWidth="1"/>
    <col min="532" max="533" width="5.25" style="19" customWidth="1"/>
    <col min="534" max="534" width="9.75" style="19" customWidth="1"/>
    <col min="535" max="535" width="15.625" style="19" customWidth="1"/>
    <col min="536" max="547" width="9.625" style="19" customWidth="1"/>
    <col min="548" max="777" width="9" style="19"/>
    <col min="778" max="778" width="2.625" style="19" customWidth="1"/>
    <col min="779" max="782" width="9.625" style="19" customWidth="1"/>
    <col min="783" max="783" width="49.25" style="19" customWidth="1"/>
    <col min="784" max="785" width="6" style="19" customWidth="1"/>
    <col min="786" max="786" width="10.75" style="19" customWidth="1"/>
    <col min="787" max="787" width="44.875" style="19" customWidth="1"/>
    <col min="788" max="789" width="5.25" style="19" customWidth="1"/>
    <col min="790" max="790" width="9.75" style="19" customWidth="1"/>
    <col min="791" max="791" width="15.625" style="19" customWidth="1"/>
    <col min="792" max="803" width="9.625" style="19" customWidth="1"/>
    <col min="804" max="1033" width="9" style="19"/>
    <col min="1034" max="1034" width="2.625" style="19" customWidth="1"/>
    <col min="1035" max="1038" width="9.625" style="19" customWidth="1"/>
    <col min="1039" max="1039" width="49.25" style="19" customWidth="1"/>
    <col min="1040" max="1041" width="6" style="19" customWidth="1"/>
    <col min="1042" max="1042" width="10.75" style="19" customWidth="1"/>
    <col min="1043" max="1043" width="44.875" style="19" customWidth="1"/>
    <col min="1044" max="1045" width="5.25" style="19" customWidth="1"/>
    <col min="1046" max="1046" width="9.75" style="19" customWidth="1"/>
    <col min="1047" max="1047" width="15.625" style="19" customWidth="1"/>
    <col min="1048" max="1059" width="9.625" style="19" customWidth="1"/>
    <col min="1060" max="1289" width="9" style="19"/>
    <col min="1290" max="1290" width="2.625" style="19" customWidth="1"/>
    <col min="1291" max="1294" width="9.625" style="19" customWidth="1"/>
    <col min="1295" max="1295" width="49.25" style="19" customWidth="1"/>
    <col min="1296" max="1297" width="6" style="19" customWidth="1"/>
    <col min="1298" max="1298" width="10.75" style="19" customWidth="1"/>
    <col min="1299" max="1299" width="44.875" style="19" customWidth="1"/>
    <col min="1300" max="1301" width="5.25" style="19" customWidth="1"/>
    <col min="1302" max="1302" width="9.75" style="19" customWidth="1"/>
    <col min="1303" max="1303" width="15.625" style="19" customWidth="1"/>
    <col min="1304" max="1315" width="9.625" style="19" customWidth="1"/>
    <col min="1316" max="1545" width="9" style="19"/>
    <col min="1546" max="1546" width="2.625" style="19" customWidth="1"/>
    <col min="1547" max="1550" width="9.625" style="19" customWidth="1"/>
    <col min="1551" max="1551" width="49.25" style="19" customWidth="1"/>
    <col min="1552" max="1553" width="6" style="19" customWidth="1"/>
    <col min="1554" max="1554" width="10.75" style="19" customWidth="1"/>
    <col min="1555" max="1555" width="44.875" style="19" customWidth="1"/>
    <col min="1556" max="1557" width="5.25" style="19" customWidth="1"/>
    <col min="1558" max="1558" width="9.75" style="19" customWidth="1"/>
    <col min="1559" max="1559" width="15.625" style="19" customWidth="1"/>
    <col min="1560" max="1571" width="9.625" style="19" customWidth="1"/>
    <col min="1572" max="1801" width="9" style="19"/>
    <col min="1802" max="1802" width="2.625" style="19" customWidth="1"/>
    <col min="1803" max="1806" width="9.625" style="19" customWidth="1"/>
    <col min="1807" max="1807" width="49.25" style="19" customWidth="1"/>
    <col min="1808" max="1809" width="6" style="19" customWidth="1"/>
    <col min="1810" max="1810" width="10.75" style="19" customWidth="1"/>
    <col min="1811" max="1811" width="44.875" style="19" customWidth="1"/>
    <col min="1812" max="1813" width="5.25" style="19" customWidth="1"/>
    <col min="1814" max="1814" width="9.75" style="19" customWidth="1"/>
    <col min="1815" max="1815" width="15.625" style="19" customWidth="1"/>
    <col min="1816" max="1827" width="9.625" style="19" customWidth="1"/>
    <col min="1828" max="2057" width="9" style="19"/>
    <col min="2058" max="2058" width="2.625" style="19" customWidth="1"/>
    <col min="2059" max="2062" width="9.625" style="19" customWidth="1"/>
    <col min="2063" max="2063" width="49.25" style="19" customWidth="1"/>
    <col min="2064" max="2065" width="6" style="19" customWidth="1"/>
    <col min="2066" max="2066" width="10.75" style="19" customWidth="1"/>
    <col min="2067" max="2067" width="44.875" style="19" customWidth="1"/>
    <col min="2068" max="2069" width="5.25" style="19" customWidth="1"/>
    <col min="2070" max="2070" width="9.75" style="19" customWidth="1"/>
    <col min="2071" max="2071" width="15.625" style="19" customWidth="1"/>
    <col min="2072" max="2083" width="9.625" style="19" customWidth="1"/>
    <col min="2084" max="2313" width="9" style="19"/>
    <col min="2314" max="2314" width="2.625" style="19" customWidth="1"/>
    <col min="2315" max="2318" width="9.625" style="19" customWidth="1"/>
    <col min="2319" max="2319" width="49.25" style="19" customWidth="1"/>
    <col min="2320" max="2321" width="6" style="19" customWidth="1"/>
    <col min="2322" max="2322" width="10.75" style="19" customWidth="1"/>
    <col min="2323" max="2323" width="44.875" style="19" customWidth="1"/>
    <col min="2324" max="2325" width="5.25" style="19" customWidth="1"/>
    <col min="2326" max="2326" width="9.75" style="19" customWidth="1"/>
    <col min="2327" max="2327" width="15.625" style="19" customWidth="1"/>
    <col min="2328" max="2339" width="9.625" style="19" customWidth="1"/>
    <col min="2340" max="2569" width="9" style="19"/>
    <col min="2570" max="2570" width="2.625" style="19" customWidth="1"/>
    <col min="2571" max="2574" width="9.625" style="19" customWidth="1"/>
    <col min="2575" max="2575" width="49.25" style="19" customWidth="1"/>
    <col min="2576" max="2577" width="6" style="19" customWidth="1"/>
    <col min="2578" max="2578" width="10.75" style="19" customWidth="1"/>
    <col min="2579" max="2579" width="44.875" style="19" customWidth="1"/>
    <col min="2580" max="2581" width="5.25" style="19" customWidth="1"/>
    <col min="2582" max="2582" width="9.75" style="19" customWidth="1"/>
    <col min="2583" max="2583" width="15.625" style="19" customWidth="1"/>
    <col min="2584" max="2595" width="9.625" style="19" customWidth="1"/>
    <col min="2596" max="2825" width="9" style="19"/>
    <col min="2826" max="2826" width="2.625" style="19" customWidth="1"/>
    <col min="2827" max="2830" width="9.625" style="19" customWidth="1"/>
    <col min="2831" max="2831" width="49.25" style="19" customWidth="1"/>
    <col min="2832" max="2833" width="6" style="19" customWidth="1"/>
    <col min="2834" max="2834" width="10.75" style="19" customWidth="1"/>
    <col min="2835" max="2835" width="44.875" style="19" customWidth="1"/>
    <col min="2836" max="2837" width="5.25" style="19" customWidth="1"/>
    <col min="2838" max="2838" width="9.75" style="19" customWidth="1"/>
    <col min="2839" max="2839" width="15.625" style="19" customWidth="1"/>
    <col min="2840" max="2851" width="9.625" style="19" customWidth="1"/>
    <col min="2852" max="3081" width="9" style="19"/>
    <col min="3082" max="3082" width="2.625" style="19" customWidth="1"/>
    <col min="3083" max="3086" width="9.625" style="19" customWidth="1"/>
    <col min="3087" max="3087" width="49.25" style="19" customWidth="1"/>
    <col min="3088" max="3089" width="6" style="19" customWidth="1"/>
    <col min="3090" max="3090" width="10.75" style="19" customWidth="1"/>
    <col min="3091" max="3091" width="44.875" style="19" customWidth="1"/>
    <col min="3092" max="3093" width="5.25" style="19" customWidth="1"/>
    <col min="3094" max="3094" width="9.75" style="19" customWidth="1"/>
    <col min="3095" max="3095" width="15.625" style="19" customWidth="1"/>
    <col min="3096" max="3107" width="9.625" style="19" customWidth="1"/>
    <col min="3108" max="3337" width="9" style="19"/>
    <col min="3338" max="3338" width="2.625" style="19" customWidth="1"/>
    <col min="3339" max="3342" width="9.625" style="19" customWidth="1"/>
    <col min="3343" max="3343" width="49.25" style="19" customWidth="1"/>
    <col min="3344" max="3345" width="6" style="19" customWidth="1"/>
    <col min="3346" max="3346" width="10.75" style="19" customWidth="1"/>
    <col min="3347" max="3347" width="44.875" style="19" customWidth="1"/>
    <col min="3348" max="3349" width="5.25" style="19" customWidth="1"/>
    <col min="3350" max="3350" width="9.75" style="19" customWidth="1"/>
    <col min="3351" max="3351" width="15.625" style="19" customWidth="1"/>
    <col min="3352" max="3363" width="9.625" style="19" customWidth="1"/>
    <col min="3364" max="3593" width="9" style="19"/>
    <col min="3594" max="3594" width="2.625" style="19" customWidth="1"/>
    <col min="3595" max="3598" width="9.625" style="19" customWidth="1"/>
    <col min="3599" max="3599" width="49.25" style="19" customWidth="1"/>
    <col min="3600" max="3601" width="6" style="19" customWidth="1"/>
    <col min="3602" max="3602" width="10.75" style="19" customWidth="1"/>
    <col min="3603" max="3603" width="44.875" style="19" customWidth="1"/>
    <col min="3604" max="3605" width="5.25" style="19" customWidth="1"/>
    <col min="3606" max="3606" width="9.75" style="19" customWidth="1"/>
    <col min="3607" max="3607" width="15.625" style="19" customWidth="1"/>
    <col min="3608" max="3619" width="9.625" style="19" customWidth="1"/>
    <col min="3620" max="3849" width="9" style="19"/>
    <col min="3850" max="3850" width="2.625" style="19" customWidth="1"/>
    <col min="3851" max="3854" width="9.625" style="19" customWidth="1"/>
    <col min="3855" max="3855" width="49.25" style="19" customWidth="1"/>
    <col min="3856" max="3857" width="6" style="19" customWidth="1"/>
    <col min="3858" max="3858" width="10.75" style="19" customWidth="1"/>
    <col min="3859" max="3859" width="44.875" style="19" customWidth="1"/>
    <col min="3860" max="3861" width="5.25" style="19" customWidth="1"/>
    <col min="3862" max="3862" width="9.75" style="19" customWidth="1"/>
    <col min="3863" max="3863" width="15.625" style="19" customWidth="1"/>
    <col min="3864" max="3875" width="9.625" style="19" customWidth="1"/>
    <col min="3876" max="4105" width="9" style="19"/>
    <col min="4106" max="4106" width="2.625" style="19" customWidth="1"/>
    <col min="4107" max="4110" width="9.625" style="19" customWidth="1"/>
    <col min="4111" max="4111" width="49.25" style="19" customWidth="1"/>
    <col min="4112" max="4113" width="6" style="19" customWidth="1"/>
    <col min="4114" max="4114" width="10.75" style="19" customWidth="1"/>
    <col min="4115" max="4115" width="44.875" style="19" customWidth="1"/>
    <col min="4116" max="4117" width="5.25" style="19" customWidth="1"/>
    <col min="4118" max="4118" width="9.75" style="19" customWidth="1"/>
    <col min="4119" max="4119" width="15.625" style="19" customWidth="1"/>
    <col min="4120" max="4131" width="9.625" style="19" customWidth="1"/>
    <col min="4132" max="4361" width="9" style="19"/>
    <col min="4362" max="4362" width="2.625" style="19" customWidth="1"/>
    <col min="4363" max="4366" width="9.625" style="19" customWidth="1"/>
    <col min="4367" max="4367" width="49.25" style="19" customWidth="1"/>
    <col min="4368" max="4369" width="6" style="19" customWidth="1"/>
    <col min="4370" max="4370" width="10.75" style="19" customWidth="1"/>
    <col min="4371" max="4371" width="44.875" style="19" customWidth="1"/>
    <col min="4372" max="4373" width="5.25" style="19" customWidth="1"/>
    <col min="4374" max="4374" width="9.75" style="19" customWidth="1"/>
    <col min="4375" max="4375" width="15.625" style="19" customWidth="1"/>
    <col min="4376" max="4387" width="9.625" style="19" customWidth="1"/>
    <col min="4388" max="4617" width="9" style="19"/>
    <col min="4618" max="4618" width="2.625" style="19" customWidth="1"/>
    <col min="4619" max="4622" width="9.625" style="19" customWidth="1"/>
    <col min="4623" max="4623" width="49.25" style="19" customWidth="1"/>
    <col min="4624" max="4625" width="6" style="19" customWidth="1"/>
    <col min="4626" max="4626" width="10.75" style="19" customWidth="1"/>
    <col min="4627" max="4627" width="44.875" style="19" customWidth="1"/>
    <col min="4628" max="4629" width="5.25" style="19" customWidth="1"/>
    <col min="4630" max="4630" width="9.75" style="19" customWidth="1"/>
    <col min="4631" max="4631" width="15.625" style="19" customWidth="1"/>
    <col min="4632" max="4643" width="9.625" style="19" customWidth="1"/>
    <col min="4644" max="4873" width="9" style="19"/>
    <col min="4874" max="4874" width="2.625" style="19" customWidth="1"/>
    <col min="4875" max="4878" width="9.625" style="19" customWidth="1"/>
    <col min="4879" max="4879" width="49.25" style="19" customWidth="1"/>
    <col min="4880" max="4881" width="6" style="19" customWidth="1"/>
    <col min="4882" max="4882" width="10.75" style="19" customWidth="1"/>
    <col min="4883" max="4883" width="44.875" style="19" customWidth="1"/>
    <col min="4884" max="4885" width="5.25" style="19" customWidth="1"/>
    <col min="4886" max="4886" width="9.75" style="19" customWidth="1"/>
    <col min="4887" max="4887" width="15.625" style="19" customWidth="1"/>
    <col min="4888" max="4899" width="9.625" style="19" customWidth="1"/>
    <col min="4900" max="5129" width="9" style="19"/>
    <col min="5130" max="5130" width="2.625" style="19" customWidth="1"/>
    <col min="5131" max="5134" width="9.625" style="19" customWidth="1"/>
    <col min="5135" max="5135" width="49.25" style="19" customWidth="1"/>
    <col min="5136" max="5137" width="6" style="19" customWidth="1"/>
    <col min="5138" max="5138" width="10.75" style="19" customWidth="1"/>
    <col min="5139" max="5139" width="44.875" style="19" customWidth="1"/>
    <col min="5140" max="5141" width="5.25" style="19" customWidth="1"/>
    <col min="5142" max="5142" width="9.75" style="19" customWidth="1"/>
    <col min="5143" max="5143" width="15.625" style="19" customWidth="1"/>
    <col min="5144" max="5155" width="9.625" style="19" customWidth="1"/>
    <col min="5156" max="5385" width="9" style="19"/>
    <col min="5386" max="5386" width="2.625" style="19" customWidth="1"/>
    <col min="5387" max="5390" width="9.625" style="19" customWidth="1"/>
    <col min="5391" max="5391" width="49.25" style="19" customWidth="1"/>
    <col min="5392" max="5393" width="6" style="19" customWidth="1"/>
    <col min="5394" max="5394" width="10.75" style="19" customWidth="1"/>
    <col min="5395" max="5395" width="44.875" style="19" customWidth="1"/>
    <col min="5396" max="5397" width="5.25" style="19" customWidth="1"/>
    <col min="5398" max="5398" width="9.75" style="19" customWidth="1"/>
    <col min="5399" max="5399" width="15.625" style="19" customWidth="1"/>
    <col min="5400" max="5411" width="9.625" style="19" customWidth="1"/>
    <col min="5412" max="5641" width="9" style="19"/>
    <col min="5642" max="5642" width="2.625" style="19" customWidth="1"/>
    <col min="5643" max="5646" width="9.625" style="19" customWidth="1"/>
    <col min="5647" max="5647" width="49.25" style="19" customWidth="1"/>
    <col min="5648" max="5649" width="6" style="19" customWidth="1"/>
    <col min="5650" max="5650" width="10.75" style="19" customWidth="1"/>
    <col min="5651" max="5651" width="44.875" style="19" customWidth="1"/>
    <col min="5652" max="5653" width="5.25" style="19" customWidth="1"/>
    <col min="5654" max="5654" width="9.75" style="19" customWidth="1"/>
    <col min="5655" max="5655" width="15.625" style="19" customWidth="1"/>
    <col min="5656" max="5667" width="9.625" style="19" customWidth="1"/>
    <col min="5668" max="5897" width="9" style="19"/>
    <col min="5898" max="5898" width="2.625" style="19" customWidth="1"/>
    <col min="5899" max="5902" width="9.625" style="19" customWidth="1"/>
    <col min="5903" max="5903" width="49.25" style="19" customWidth="1"/>
    <col min="5904" max="5905" width="6" style="19" customWidth="1"/>
    <col min="5906" max="5906" width="10.75" style="19" customWidth="1"/>
    <col min="5907" max="5907" width="44.875" style="19" customWidth="1"/>
    <col min="5908" max="5909" width="5.25" style="19" customWidth="1"/>
    <col min="5910" max="5910" width="9.75" style="19" customWidth="1"/>
    <col min="5911" max="5911" width="15.625" style="19" customWidth="1"/>
    <col min="5912" max="5923" width="9.625" style="19" customWidth="1"/>
    <col min="5924" max="6153" width="9" style="19"/>
    <col min="6154" max="6154" width="2.625" style="19" customWidth="1"/>
    <col min="6155" max="6158" width="9.625" style="19" customWidth="1"/>
    <col min="6159" max="6159" width="49.25" style="19" customWidth="1"/>
    <col min="6160" max="6161" width="6" style="19" customWidth="1"/>
    <col min="6162" max="6162" width="10.75" style="19" customWidth="1"/>
    <col min="6163" max="6163" width="44.875" style="19" customWidth="1"/>
    <col min="6164" max="6165" width="5.25" style="19" customWidth="1"/>
    <col min="6166" max="6166" width="9.75" style="19" customWidth="1"/>
    <col min="6167" max="6167" width="15.625" style="19" customWidth="1"/>
    <col min="6168" max="6179" width="9.625" style="19" customWidth="1"/>
    <col min="6180" max="6409" width="9" style="19"/>
    <col min="6410" max="6410" width="2.625" style="19" customWidth="1"/>
    <col min="6411" max="6414" width="9.625" style="19" customWidth="1"/>
    <col min="6415" max="6415" width="49.25" style="19" customWidth="1"/>
    <col min="6416" max="6417" width="6" style="19" customWidth="1"/>
    <col min="6418" max="6418" width="10.75" style="19" customWidth="1"/>
    <col min="6419" max="6419" width="44.875" style="19" customWidth="1"/>
    <col min="6420" max="6421" width="5.25" style="19" customWidth="1"/>
    <col min="6422" max="6422" width="9.75" style="19" customWidth="1"/>
    <col min="6423" max="6423" width="15.625" style="19" customWidth="1"/>
    <col min="6424" max="6435" width="9.625" style="19" customWidth="1"/>
    <col min="6436" max="6665" width="9" style="19"/>
    <col min="6666" max="6666" width="2.625" style="19" customWidth="1"/>
    <col min="6667" max="6670" width="9.625" style="19" customWidth="1"/>
    <col min="6671" max="6671" width="49.25" style="19" customWidth="1"/>
    <col min="6672" max="6673" width="6" style="19" customWidth="1"/>
    <col min="6674" max="6674" width="10.75" style="19" customWidth="1"/>
    <col min="6675" max="6675" width="44.875" style="19" customWidth="1"/>
    <col min="6676" max="6677" width="5.25" style="19" customWidth="1"/>
    <col min="6678" max="6678" width="9.75" style="19" customWidth="1"/>
    <col min="6679" max="6679" width="15.625" style="19" customWidth="1"/>
    <col min="6680" max="6691" width="9.625" style="19" customWidth="1"/>
    <col min="6692" max="6921" width="9" style="19"/>
    <col min="6922" max="6922" width="2.625" style="19" customWidth="1"/>
    <col min="6923" max="6926" width="9.625" style="19" customWidth="1"/>
    <col min="6927" max="6927" width="49.25" style="19" customWidth="1"/>
    <col min="6928" max="6929" width="6" style="19" customWidth="1"/>
    <col min="6930" max="6930" width="10.75" style="19" customWidth="1"/>
    <col min="6931" max="6931" width="44.875" style="19" customWidth="1"/>
    <col min="6932" max="6933" width="5.25" style="19" customWidth="1"/>
    <col min="6934" max="6934" width="9.75" style="19" customWidth="1"/>
    <col min="6935" max="6935" width="15.625" style="19" customWidth="1"/>
    <col min="6936" max="6947" width="9.625" style="19" customWidth="1"/>
    <col min="6948" max="7177" width="9" style="19"/>
    <col min="7178" max="7178" width="2.625" style="19" customWidth="1"/>
    <col min="7179" max="7182" width="9.625" style="19" customWidth="1"/>
    <col min="7183" max="7183" width="49.25" style="19" customWidth="1"/>
    <col min="7184" max="7185" width="6" style="19" customWidth="1"/>
    <col min="7186" max="7186" width="10.75" style="19" customWidth="1"/>
    <col min="7187" max="7187" width="44.875" style="19" customWidth="1"/>
    <col min="7188" max="7189" width="5.25" style="19" customWidth="1"/>
    <col min="7190" max="7190" width="9.75" style="19" customWidth="1"/>
    <col min="7191" max="7191" width="15.625" style="19" customWidth="1"/>
    <col min="7192" max="7203" width="9.625" style="19" customWidth="1"/>
    <col min="7204" max="7433" width="9" style="19"/>
    <col min="7434" max="7434" width="2.625" style="19" customWidth="1"/>
    <col min="7435" max="7438" width="9.625" style="19" customWidth="1"/>
    <col min="7439" max="7439" width="49.25" style="19" customWidth="1"/>
    <col min="7440" max="7441" width="6" style="19" customWidth="1"/>
    <col min="7442" max="7442" width="10.75" style="19" customWidth="1"/>
    <col min="7443" max="7443" width="44.875" style="19" customWidth="1"/>
    <col min="7444" max="7445" width="5.25" style="19" customWidth="1"/>
    <col min="7446" max="7446" width="9.75" style="19" customWidth="1"/>
    <col min="7447" max="7447" width="15.625" style="19" customWidth="1"/>
    <col min="7448" max="7459" width="9.625" style="19" customWidth="1"/>
    <col min="7460" max="7689" width="9" style="19"/>
    <col min="7690" max="7690" width="2.625" style="19" customWidth="1"/>
    <col min="7691" max="7694" width="9.625" style="19" customWidth="1"/>
    <col min="7695" max="7695" width="49.25" style="19" customWidth="1"/>
    <col min="7696" max="7697" width="6" style="19" customWidth="1"/>
    <col min="7698" max="7698" width="10.75" style="19" customWidth="1"/>
    <col min="7699" max="7699" width="44.875" style="19" customWidth="1"/>
    <col min="7700" max="7701" width="5.25" style="19" customWidth="1"/>
    <col min="7702" max="7702" width="9.75" style="19" customWidth="1"/>
    <col min="7703" max="7703" width="15.625" style="19" customWidth="1"/>
    <col min="7704" max="7715" width="9.625" style="19" customWidth="1"/>
    <col min="7716" max="7945" width="9" style="19"/>
    <col min="7946" max="7946" width="2.625" style="19" customWidth="1"/>
    <col min="7947" max="7950" width="9.625" style="19" customWidth="1"/>
    <col min="7951" max="7951" width="49.25" style="19" customWidth="1"/>
    <col min="7952" max="7953" width="6" style="19" customWidth="1"/>
    <col min="7954" max="7954" width="10.75" style="19" customWidth="1"/>
    <col min="7955" max="7955" width="44.875" style="19" customWidth="1"/>
    <col min="7956" max="7957" width="5.25" style="19" customWidth="1"/>
    <col min="7958" max="7958" width="9.75" style="19" customWidth="1"/>
    <col min="7959" max="7959" width="15.625" style="19" customWidth="1"/>
    <col min="7960" max="7971" width="9.625" style="19" customWidth="1"/>
    <col min="7972" max="8201" width="9" style="19"/>
    <col min="8202" max="8202" width="2.625" style="19" customWidth="1"/>
    <col min="8203" max="8206" width="9.625" style="19" customWidth="1"/>
    <col min="8207" max="8207" width="49.25" style="19" customWidth="1"/>
    <col min="8208" max="8209" width="6" style="19" customWidth="1"/>
    <col min="8210" max="8210" width="10.75" style="19" customWidth="1"/>
    <col min="8211" max="8211" width="44.875" style="19" customWidth="1"/>
    <col min="8212" max="8213" width="5.25" style="19" customWidth="1"/>
    <col min="8214" max="8214" width="9.75" style="19" customWidth="1"/>
    <col min="8215" max="8215" width="15.625" style="19" customWidth="1"/>
    <col min="8216" max="8227" width="9.625" style="19" customWidth="1"/>
    <col min="8228" max="8457" width="9" style="19"/>
    <col min="8458" max="8458" width="2.625" style="19" customWidth="1"/>
    <col min="8459" max="8462" width="9.625" style="19" customWidth="1"/>
    <col min="8463" max="8463" width="49.25" style="19" customWidth="1"/>
    <col min="8464" max="8465" width="6" style="19" customWidth="1"/>
    <col min="8466" max="8466" width="10.75" style="19" customWidth="1"/>
    <col min="8467" max="8467" width="44.875" style="19" customWidth="1"/>
    <col min="8468" max="8469" width="5.25" style="19" customWidth="1"/>
    <col min="8470" max="8470" width="9.75" style="19" customWidth="1"/>
    <col min="8471" max="8471" width="15.625" style="19" customWidth="1"/>
    <col min="8472" max="8483" width="9.625" style="19" customWidth="1"/>
    <col min="8484" max="8713" width="9" style="19"/>
    <col min="8714" max="8714" width="2.625" style="19" customWidth="1"/>
    <col min="8715" max="8718" width="9.625" style="19" customWidth="1"/>
    <col min="8719" max="8719" width="49.25" style="19" customWidth="1"/>
    <col min="8720" max="8721" width="6" style="19" customWidth="1"/>
    <col min="8722" max="8722" width="10.75" style="19" customWidth="1"/>
    <col min="8723" max="8723" width="44.875" style="19" customWidth="1"/>
    <col min="8724" max="8725" width="5.25" style="19" customWidth="1"/>
    <col min="8726" max="8726" width="9.75" style="19" customWidth="1"/>
    <col min="8727" max="8727" width="15.625" style="19" customWidth="1"/>
    <col min="8728" max="8739" width="9.625" style="19" customWidth="1"/>
    <col min="8740" max="8969" width="9" style="19"/>
    <col min="8970" max="8970" width="2.625" style="19" customWidth="1"/>
    <col min="8971" max="8974" width="9.625" style="19" customWidth="1"/>
    <col min="8975" max="8975" width="49.25" style="19" customWidth="1"/>
    <col min="8976" max="8977" width="6" style="19" customWidth="1"/>
    <col min="8978" max="8978" width="10.75" style="19" customWidth="1"/>
    <col min="8979" max="8979" width="44.875" style="19" customWidth="1"/>
    <col min="8980" max="8981" width="5.25" style="19" customWidth="1"/>
    <col min="8982" max="8982" width="9.75" style="19" customWidth="1"/>
    <col min="8983" max="8983" width="15.625" style="19" customWidth="1"/>
    <col min="8984" max="8995" width="9.625" style="19" customWidth="1"/>
    <col min="8996" max="9225" width="9" style="19"/>
    <col min="9226" max="9226" width="2.625" style="19" customWidth="1"/>
    <col min="9227" max="9230" width="9.625" style="19" customWidth="1"/>
    <col min="9231" max="9231" width="49.25" style="19" customWidth="1"/>
    <col min="9232" max="9233" width="6" style="19" customWidth="1"/>
    <col min="9234" max="9234" width="10.75" style="19" customWidth="1"/>
    <col min="9235" max="9235" width="44.875" style="19" customWidth="1"/>
    <col min="9236" max="9237" width="5.25" style="19" customWidth="1"/>
    <col min="9238" max="9238" width="9.75" style="19" customWidth="1"/>
    <col min="9239" max="9239" width="15.625" style="19" customWidth="1"/>
    <col min="9240" max="9251" width="9.625" style="19" customWidth="1"/>
    <col min="9252" max="9481" width="9" style="19"/>
    <col min="9482" max="9482" width="2.625" style="19" customWidth="1"/>
    <col min="9483" max="9486" width="9.625" style="19" customWidth="1"/>
    <col min="9487" max="9487" width="49.25" style="19" customWidth="1"/>
    <col min="9488" max="9489" width="6" style="19" customWidth="1"/>
    <col min="9490" max="9490" width="10.75" style="19" customWidth="1"/>
    <col min="9491" max="9491" width="44.875" style="19" customWidth="1"/>
    <col min="9492" max="9493" width="5.25" style="19" customWidth="1"/>
    <col min="9494" max="9494" width="9.75" style="19" customWidth="1"/>
    <col min="9495" max="9495" width="15.625" style="19" customWidth="1"/>
    <col min="9496" max="9507" width="9.625" style="19" customWidth="1"/>
    <col min="9508" max="9737" width="9" style="19"/>
    <col min="9738" max="9738" width="2.625" style="19" customWidth="1"/>
    <col min="9739" max="9742" width="9.625" style="19" customWidth="1"/>
    <col min="9743" max="9743" width="49.25" style="19" customWidth="1"/>
    <col min="9744" max="9745" width="6" style="19" customWidth="1"/>
    <col min="9746" max="9746" width="10.75" style="19" customWidth="1"/>
    <col min="9747" max="9747" width="44.875" style="19" customWidth="1"/>
    <col min="9748" max="9749" width="5.25" style="19" customWidth="1"/>
    <col min="9750" max="9750" width="9.75" style="19" customWidth="1"/>
    <col min="9751" max="9751" width="15.625" style="19" customWidth="1"/>
    <col min="9752" max="9763" width="9.625" style="19" customWidth="1"/>
    <col min="9764" max="9993" width="9" style="19"/>
    <col min="9994" max="9994" width="2.625" style="19" customWidth="1"/>
    <col min="9995" max="9998" width="9.625" style="19" customWidth="1"/>
    <col min="9999" max="9999" width="49.25" style="19" customWidth="1"/>
    <col min="10000" max="10001" width="6" style="19" customWidth="1"/>
    <col min="10002" max="10002" width="10.75" style="19" customWidth="1"/>
    <col min="10003" max="10003" width="44.875" style="19" customWidth="1"/>
    <col min="10004" max="10005" width="5.25" style="19" customWidth="1"/>
    <col min="10006" max="10006" width="9.75" style="19" customWidth="1"/>
    <col min="10007" max="10007" width="15.625" style="19" customWidth="1"/>
    <col min="10008" max="10019" width="9.625" style="19" customWidth="1"/>
    <col min="10020" max="10249" width="9" style="19"/>
    <col min="10250" max="10250" width="2.625" style="19" customWidth="1"/>
    <col min="10251" max="10254" width="9.625" style="19" customWidth="1"/>
    <col min="10255" max="10255" width="49.25" style="19" customWidth="1"/>
    <col min="10256" max="10257" width="6" style="19" customWidth="1"/>
    <col min="10258" max="10258" width="10.75" style="19" customWidth="1"/>
    <col min="10259" max="10259" width="44.875" style="19" customWidth="1"/>
    <col min="10260" max="10261" width="5.25" style="19" customWidth="1"/>
    <col min="10262" max="10262" width="9.75" style="19" customWidth="1"/>
    <col min="10263" max="10263" width="15.625" style="19" customWidth="1"/>
    <col min="10264" max="10275" width="9.625" style="19" customWidth="1"/>
    <col min="10276" max="10505" width="9" style="19"/>
    <col min="10506" max="10506" width="2.625" style="19" customWidth="1"/>
    <col min="10507" max="10510" width="9.625" style="19" customWidth="1"/>
    <col min="10511" max="10511" width="49.25" style="19" customWidth="1"/>
    <col min="10512" max="10513" width="6" style="19" customWidth="1"/>
    <col min="10514" max="10514" width="10.75" style="19" customWidth="1"/>
    <col min="10515" max="10515" width="44.875" style="19" customWidth="1"/>
    <col min="10516" max="10517" width="5.25" style="19" customWidth="1"/>
    <col min="10518" max="10518" width="9.75" style="19" customWidth="1"/>
    <col min="10519" max="10519" width="15.625" style="19" customWidth="1"/>
    <col min="10520" max="10531" width="9.625" style="19" customWidth="1"/>
    <col min="10532" max="10761" width="9" style="19"/>
    <col min="10762" max="10762" width="2.625" style="19" customWidth="1"/>
    <col min="10763" max="10766" width="9.625" style="19" customWidth="1"/>
    <col min="10767" max="10767" width="49.25" style="19" customWidth="1"/>
    <col min="10768" max="10769" width="6" style="19" customWidth="1"/>
    <col min="10770" max="10770" width="10.75" style="19" customWidth="1"/>
    <col min="10771" max="10771" width="44.875" style="19" customWidth="1"/>
    <col min="10772" max="10773" width="5.25" style="19" customWidth="1"/>
    <col min="10774" max="10774" width="9.75" style="19" customWidth="1"/>
    <col min="10775" max="10775" width="15.625" style="19" customWidth="1"/>
    <col min="10776" max="10787" width="9.625" style="19" customWidth="1"/>
    <col min="10788" max="11017" width="9" style="19"/>
    <col min="11018" max="11018" width="2.625" style="19" customWidth="1"/>
    <col min="11019" max="11022" width="9.625" style="19" customWidth="1"/>
    <col min="11023" max="11023" width="49.25" style="19" customWidth="1"/>
    <col min="11024" max="11025" width="6" style="19" customWidth="1"/>
    <col min="11026" max="11026" width="10.75" style="19" customWidth="1"/>
    <col min="11027" max="11027" width="44.875" style="19" customWidth="1"/>
    <col min="11028" max="11029" width="5.25" style="19" customWidth="1"/>
    <col min="11030" max="11030" width="9.75" style="19" customWidth="1"/>
    <col min="11031" max="11031" width="15.625" style="19" customWidth="1"/>
    <col min="11032" max="11043" width="9.625" style="19" customWidth="1"/>
    <col min="11044" max="11273" width="9" style="19"/>
    <col min="11274" max="11274" width="2.625" style="19" customWidth="1"/>
    <col min="11275" max="11278" width="9.625" style="19" customWidth="1"/>
    <col min="11279" max="11279" width="49.25" style="19" customWidth="1"/>
    <col min="11280" max="11281" width="6" style="19" customWidth="1"/>
    <col min="11282" max="11282" width="10.75" style="19" customWidth="1"/>
    <col min="11283" max="11283" width="44.875" style="19" customWidth="1"/>
    <col min="11284" max="11285" width="5.25" style="19" customWidth="1"/>
    <col min="11286" max="11286" width="9.75" style="19" customWidth="1"/>
    <col min="11287" max="11287" width="15.625" style="19" customWidth="1"/>
    <col min="11288" max="11299" width="9.625" style="19" customWidth="1"/>
    <col min="11300" max="11529" width="9" style="19"/>
    <col min="11530" max="11530" width="2.625" style="19" customWidth="1"/>
    <col min="11531" max="11534" width="9.625" style="19" customWidth="1"/>
    <col min="11535" max="11535" width="49.25" style="19" customWidth="1"/>
    <col min="11536" max="11537" width="6" style="19" customWidth="1"/>
    <col min="11538" max="11538" width="10.75" style="19" customWidth="1"/>
    <col min="11539" max="11539" width="44.875" style="19" customWidth="1"/>
    <col min="11540" max="11541" width="5.25" style="19" customWidth="1"/>
    <col min="11542" max="11542" width="9.75" style="19" customWidth="1"/>
    <col min="11543" max="11543" width="15.625" style="19" customWidth="1"/>
    <col min="11544" max="11555" width="9.625" style="19" customWidth="1"/>
    <col min="11556" max="11785" width="9" style="19"/>
    <col min="11786" max="11786" width="2.625" style="19" customWidth="1"/>
    <col min="11787" max="11790" width="9.625" style="19" customWidth="1"/>
    <col min="11791" max="11791" width="49.25" style="19" customWidth="1"/>
    <col min="11792" max="11793" width="6" style="19" customWidth="1"/>
    <col min="11794" max="11794" width="10.75" style="19" customWidth="1"/>
    <col min="11795" max="11795" width="44.875" style="19" customWidth="1"/>
    <col min="11796" max="11797" width="5.25" style="19" customWidth="1"/>
    <col min="11798" max="11798" width="9.75" style="19" customWidth="1"/>
    <col min="11799" max="11799" width="15.625" style="19" customWidth="1"/>
    <col min="11800" max="11811" width="9.625" style="19" customWidth="1"/>
    <col min="11812" max="12041" width="9" style="19"/>
    <col min="12042" max="12042" width="2.625" style="19" customWidth="1"/>
    <col min="12043" max="12046" width="9.625" style="19" customWidth="1"/>
    <col min="12047" max="12047" width="49.25" style="19" customWidth="1"/>
    <col min="12048" max="12049" width="6" style="19" customWidth="1"/>
    <col min="12050" max="12050" width="10.75" style="19" customWidth="1"/>
    <col min="12051" max="12051" width="44.875" style="19" customWidth="1"/>
    <col min="12052" max="12053" width="5.25" style="19" customWidth="1"/>
    <col min="12054" max="12054" width="9.75" style="19" customWidth="1"/>
    <col min="12055" max="12055" width="15.625" style="19" customWidth="1"/>
    <col min="12056" max="12067" width="9.625" style="19" customWidth="1"/>
    <col min="12068" max="12297" width="9" style="19"/>
    <col min="12298" max="12298" width="2.625" style="19" customWidth="1"/>
    <col min="12299" max="12302" width="9.625" style="19" customWidth="1"/>
    <col min="12303" max="12303" width="49.25" style="19" customWidth="1"/>
    <col min="12304" max="12305" width="6" style="19" customWidth="1"/>
    <col min="12306" max="12306" width="10.75" style="19" customWidth="1"/>
    <col min="12307" max="12307" width="44.875" style="19" customWidth="1"/>
    <col min="12308" max="12309" width="5.25" style="19" customWidth="1"/>
    <col min="12310" max="12310" width="9.75" style="19" customWidth="1"/>
    <col min="12311" max="12311" width="15.625" style="19" customWidth="1"/>
    <col min="12312" max="12323" width="9.625" style="19" customWidth="1"/>
    <col min="12324" max="12553" width="9" style="19"/>
    <col min="12554" max="12554" width="2.625" style="19" customWidth="1"/>
    <col min="12555" max="12558" width="9.625" style="19" customWidth="1"/>
    <col min="12559" max="12559" width="49.25" style="19" customWidth="1"/>
    <col min="12560" max="12561" width="6" style="19" customWidth="1"/>
    <col min="12562" max="12562" width="10.75" style="19" customWidth="1"/>
    <col min="12563" max="12563" width="44.875" style="19" customWidth="1"/>
    <col min="12564" max="12565" width="5.25" style="19" customWidth="1"/>
    <col min="12566" max="12566" width="9.75" style="19" customWidth="1"/>
    <col min="12567" max="12567" width="15.625" style="19" customWidth="1"/>
    <col min="12568" max="12579" width="9.625" style="19" customWidth="1"/>
    <col min="12580" max="12809" width="9" style="19"/>
    <col min="12810" max="12810" width="2.625" style="19" customWidth="1"/>
    <col min="12811" max="12814" width="9.625" style="19" customWidth="1"/>
    <col min="12815" max="12815" width="49.25" style="19" customWidth="1"/>
    <col min="12816" max="12817" width="6" style="19" customWidth="1"/>
    <col min="12818" max="12818" width="10.75" style="19" customWidth="1"/>
    <col min="12819" max="12819" width="44.875" style="19" customWidth="1"/>
    <col min="12820" max="12821" width="5.25" style="19" customWidth="1"/>
    <col min="12822" max="12822" width="9.75" style="19" customWidth="1"/>
    <col min="12823" max="12823" width="15.625" style="19" customWidth="1"/>
    <col min="12824" max="12835" width="9.625" style="19" customWidth="1"/>
    <col min="12836" max="13065" width="9" style="19"/>
    <col min="13066" max="13066" width="2.625" style="19" customWidth="1"/>
    <col min="13067" max="13070" width="9.625" style="19" customWidth="1"/>
    <col min="13071" max="13071" width="49.25" style="19" customWidth="1"/>
    <col min="13072" max="13073" width="6" style="19" customWidth="1"/>
    <col min="13074" max="13074" width="10.75" style="19" customWidth="1"/>
    <col min="13075" max="13075" width="44.875" style="19" customWidth="1"/>
    <col min="13076" max="13077" width="5.25" style="19" customWidth="1"/>
    <col min="13078" max="13078" width="9.75" style="19" customWidth="1"/>
    <col min="13079" max="13079" width="15.625" style="19" customWidth="1"/>
    <col min="13080" max="13091" width="9.625" style="19" customWidth="1"/>
    <col min="13092" max="13321" width="9" style="19"/>
    <col min="13322" max="13322" width="2.625" style="19" customWidth="1"/>
    <col min="13323" max="13326" width="9.625" style="19" customWidth="1"/>
    <col min="13327" max="13327" width="49.25" style="19" customWidth="1"/>
    <col min="13328" max="13329" width="6" style="19" customWidth="1"/>
    <col min="13330" max="13330" width="10.75" style="19" customWidth="1"/>
    <col min="13331" max="13331" width="44.875" style="19" customWidth="1"/>
    <col min="13332" max="13333" width="5.25" style="19" customWidth="1"/>
    <col min="13334" max="13334" width="9.75" style="19" customWidth="1"/>
    <col min="13335" max="13335" width="15.625" style="19" customWidth="1"/>
    <col min="13336" max="13347" width="9.625" style="19" customWidth="1"/>
    <col min="13348" max="13577" width="9" style="19"/>
    <col min="13578" max="13578" width="2.625" style="19" customWidth="1"/>
    <col min="13579" max="13582" width="9.625" style="19" customWidth="1"/>
    <col min="13583" max="13583" width="49.25" style="19" customWidth="1"/>
    <col min="13584" max="13585" width="6" style="19" customWidth="1"/>
    <col min="13586" max="13586" width="10.75" style="19" customWidth="1"/>
    <col min="13587" max="13587" width="44.875" style="19" customWidth="1"/>
    <col min="13588" max="13589" width="5.25" style="19" customWidth="1"/>
    <col min="13590" max="13590" width="9.75" style="19" customWidth="1"/>
    <col min="13591" max="13591" width="15.625" style="19" customWidth="1"/>
    <col min="13592" max="13603" width="9.625" style="19" customWidth="1"/>
    <col min="13604" max="13833" width="9" style="19"/>
    <col min="13834" max="13834" width="2.625" style="19" customWidth="1"/>
    <col min="13835" max="13838" width="9.625" style="19" customWidth="1"/>
    <col min="13839" max="13839" width="49.25" style="19" customWidth="1"/>
    <col min="13840" max="13841" width="6" style="19" customWidth="1"/>
    <col min="13842" max="13842" width="10.75" style="19" customWidth="1"/>
    <col min="13843" max="13843" width="44.875" style="19" customWidth="1"/>
    <col min="13844" max="13845" width="5.25" style="19" customWidth="1"/>
    <col min="13846" max="13846" width="9.75" style="19" customWidth="1"/>
    <col min="13847" max="13847" width="15.625" style="19" customWidth="1"/>
    <col min="13848" max="13859" width="9.625" style="19" customWidth="1"/>
    <col min="13860" max="14089" width="9" style="19"/>
    <col min="14090" max="14090" width="2.625" style="19" customWidth="1"/>
    <col min="14091" max="14094" width="9.625" style="19" customWidth="1"/>
    <col min="14095" max="14095" width="49.25" style="19" customWidth="1"/>
    <col min="14096" max="14097" width="6" style="19" customWidth="1"/>
    <col min="14098" max="14098" width="10.75" style="19" customWidth="1"/>
    <col min="14099" max="14099" width="44.875" style="19" customWidth="1"/>
    <col min="14100" max="14101" width="5.25" style="19" customWidth="1"/>
    <col min="14102" max="14102" width="9.75" style="19" customWidth="1"/>
    <col min="14103" max="14103" width="15.625" style="19" customWidth="1"/>
    <col min="14104" max="14115" width="9.625" style="19" customWidth="1"/>
    <col min="14116" max="14345" width="9" style="19"/>
    <col min="14346" max="14346" width="2.625" style="19" customWidth="1"/>
    <col min="14347" max="14350" width="9.625" style="19" customWidth="1"/>
    <col min="14351" max="14351" width="49.25" style="19" customWidth="1"/>
    <col min="14352" max="14353" width="6" style="19" customWidth="1"/>
    <col min="14354" max="14354" width="10.75" style="19" customWidth="1"/>
    <col min="14355" max="14355" width="44.875" style="19" customWidth="1"/>
    <col min="14356" max="14357" width="5.25" style="19" customWidth="1"/>
    <col min="14358" max="14358" width="9.75" style="19" customWidth="1"/>
    <col min="14359" max="14359" width="15.625" style="19" customWidth="1"/>
    <col min="14360" max="14371" width="9.625" style="19" customWidth="1"/>
    <col min="14372" max="14601" width="9" style="19"/>
    <col min="14602" max="14602" width="2.625" style="19" customWidth="1"/>
    <col min="14603" max="14606" width="9.625" style="19" customWidth="1"/>
    <col min="14607" max="14607" width="49.25" style="19" customWidth="1"/>
    <col min="14608" max="14609" width="6" style="19" customWidth="1"/>
    <col min="14610" max="14610" width="10.75" style="19" customWidth="1"/>
    <col min="14611" max="14611" width="44.875" style="19" customWidth="1"/>
    <col min="14612" max="14613" width="5.25" style="19" customWidth="1"/>
    <col min="14614" max="14614" width="9.75" style="19" customWidth="1"/>
    <col min="14615" max="14615" width="15.625" style="19" customWidth="1"/>
    <col min="14616" max="14627" width="9.625" style="19" customWidth="1"/>
    <col min="14628" max="14857" width="9" style="19"/>
    <col min="14858" max="14858" width="2.625" style="19" customWidth="1"/>
    <col min="14859" max="14862" width="9.625" style="19" customWidth="1"/>
    <col min="14863" max="14863" width="49.25" style="19" customWidth="1"/>
    <col min="14864" max="14865" width="6" style="19" customWidth="1"/>
    <col min="14866" max="14866" width="10.75" style="19" customWidth="1"/>
    <col min="14867" max="14867" width="44.875" style="19" customWidth="1"/>
    <col min="14868" max="14869" width="5.25" style="19" customWidth="1"/>
    <col min="14870" max="14870" width="9.75" style="19" customWidth="1"/>
    <col min="14871" max="14871" width="15.625" style="19" customWidth="1"/>
    <col min="14872" max="14883" width="9.625" style="19" customWidth="1"/>
    <col min="14884" max="15113" width="9" style="19"/>
    <col min="15114" max="15114" width="2.625" style="19" customWidth="1"/>
    <col min="15115" max="15118" width="9.625" style="19" customWidth="1"/>
    <col min="15119" max="15119" width="49.25" style="19" customWidth="1"/>
    <col min="15120" max="15121" width="6" style="19" customWidth="1"/>
    <col min="15122" max="15122" width="10.75" style="19" customWidth="1"/>
    <col min="15123" max="15123" width="44.875" style="19" customWidth="1"/>
    <col min="15124" max="15125" width="5.25" style="19" customWidth="1"/>
    <col min="15126" max="15126" width="9.75" style="19" customWidth="1"/>
    <col min="15127" max="15127" width="15.625" style="19" customWidth="1"/>
    <col min="15128" max="15139" width="9.625" style="19" customWidth="1"/>
    <col min="15140" max="15369" width="9" style="19"/>
    <col min="15370" max="15370" width="2.625" style="19" customWidth="1"/>
    <col min="15371" max="15374" width="9.625" style="19" customWidth="1"/>
    <col min="15375" max="15375" width="49.25" style="19" customWidth="1"/>
    <col min="15376" max="15377" width="6" style="19" customWidth="1"/>
    <col min="15378" max="15378" width="10.75" style="19" customWidth="1"/>
    <col min="15379" max="15379" width="44.875" style="19" customWidth="1"/>
    <col min="15380" max="15381" width="5.25" style="19" customWidth="1"/>
    <col min="15382" max="15382" width="9.75" style="19" customWidth="1"/>
    <col min="15383" max="15383" width="15.625" style="19" customWidth="1"/>
    <col min="15384" max="15395" width="9.625" style="19" customWidth="1"/>
    <col min="15396" max="15625" width="9" style="19"/>
    <col min="15626" max="15626" width="2.625" style="19" customWidth="1"/>
    <col min="15627" max="15630" width="9.625" style="19" customWidth="1"/>
    <col min="15631" max="15631" width="49.25" style="19" customWidth="1"/>
    <col min="15632" max="15633" width="6" style="19" customWidth="1"/>
    <col min="15634" max="15634" width="10.75" style="19" customWidth="1"/>
    <col min="15635" max="15635" width="44.875" style="19" customWidth="1"/>
    <col min="15636" max="15637" width="5.25" style="19" customWidth="1"/>
    <col min="15638" max="15638" width="9.75" style="19" customWidth="1"/>
    <col min="15639" max="15639" width="15.625" style="19" customWidth="1"/>
    <col min="15640" max="15651" width="9.625" style="19" customWidth="1"/>
    <col min="15652" max="15881" width="9" style="19"/>
    <col min="15882" max="15882" width="2.625" style="19" customWidth="1"/>
    <col min="15883" max="15886" width="9.625" style="19" customWidth="1"/>
    <col min="15887" max="15887" width="49.25" style="19" customWidth="1"/>
    <col min="15888" max="15889" width="6" style="19" customWidth="1"/>
    <col min="15890" max="15890" width="10.75" style="19" customWidth="1"/>
    <col min="15891" max="15891" width="44.875" style="19" customWidth="1"/>
    <col min="15892" max="15893" width="5.25" style="19" customWidth="1"/>
    <col min="15894" max="15894" width="9.75" style="19" customWidth="1"/>
    <col min="15895" max="15895" width="15.625" style="19" customWidth="1"/>
    <col min="15896" max="15907" width="9.625" style="19" customWidth="1"/>
    <col min="15908" max="16137" width="9" style="19"/>
    <col min="16138" max="16138" width="2.625" style="19" customWidth="1"/>
    <col min="16139" max="16142" width="9.625" style="19" customWidth="1"/>
    <col min="16143" max="16143" width="49.25" style="19" customWidth="1"/>
    <col min="16144" max="16145" width="6" style="19" customWidth="1"/>
    <col min="16146" max="16146" width="10.75" style="19" customWidth="1"/>
    <col min="16147" max="16147" width="44.875" style="19" customWidth="1"/>
    <col min="16148" max="16149" width="5.25" style="19" customWidth="1"/>
    <col min="16150" max="16150" width="9.75" style="19" customWidth="1"/>
    <col min="16151" max="16151" width="15.625" style="19" customWidth="1"/>
    <col min="16152" max="16163" width="9.625" style="19" customWidth="1"/>
    <col min="16164" max="16384" width="9" style="19"/>
  </cols>
  <sheetData>
    <row r="1" spans="1:24" ht="35.1" customHeight="1">
      <c r="R1" s="171" t="s">
        <v>297</v>
      </c>
    </row>
    <row r="2" spans="1:24" ht="69.95" customHeight="1">
      <c r="A2" s="849" t="s">
        <v>88</v>
      </c>
      <c r="B2" s="849"/>
      <c r="C2" s="849"/>
      <c r="D2" s="849"/>
      <c r="E2" s="849"/>
      <c r="F2" s="849"/>
      <c r="G2" s="849"/>
      <c r="H2" s="849"/>
      <c r="I2" s="849"/>
      <c r="J2" s="849"/>
      <c r="K2" s="849"/>
      <c r="L2" s="849"/>
      <c r="M2" s="849"/>
      <c r="N2" s="849"/>
      <c r="O2" s="849"/>
      <c r="P2" s="849"/>
      <c r="Q2" s="849"/>
      <c r="R2" s="849"/>
      <c r="S2" s="28"/>
      <c r="T2" s="28"/>
      <c r="U2" s="28"/>
      <c r="V2" s="28"/>
      <c r="W2" s="28"/>
      <c r="X2" s="20"/>
    </row>
    <row r="3" spans="1:24" s="25" customFormat="1" ht="30" customHeight="1">
      <c r="A3" s="68"/>
      <c r="B3" s="69"/>
      <c r="C3" s="70"/>
      <c r="D3" s="70"/>
      <c r="E3" s="70"/>
      <c r="F3" s="70"/>
      <c r="G3" s="70"/>
      <c r="H3" s="70"/>
      <c r="I3" s="70"/>
      <c r="J3" s="70"/>
      <c r="K3" s="70"/>
      <c r="L3" s="70"/>
      <c r="M3" s="70"/>
      <c r="N3" s="70"/>
      <c r="O3" s="70"/>
      <c r="P3" s="70"/>
      <c r="Q3" s="70"/>
      <c r="R3" s="70"/>
      <c r="S3" s="21"/>
      <c r="T3" s="21"/>
      <c r="U3" s="21"/>
      <c r="V3" s="21"/>
      <c r="W3" s="26"/>
      <c r="X3" s="20"/>
    </row>
    <row r="4" spans="1:24" s="30" customFormat="1" ht="39.950000000000003" customHeight="1">
      <c r="A4" s="67"/>
      <c r="B4" s="861" t="s">
        <v>34</v>
      </c>
      <c r="C4" s="861"/>
      <c r="D4" s="861"/>
      <c r="E4" s="861"/>
      <c r="F4" s="861"/>
      <c r="G4" s="863">
        <f>'交付申請（入力フォーム）'!$D$7</f>
        <v>0</v>
      </c>
      <c r="H4" s="863"/>
      <c r="I4" s="863"/>
      <c r="J4" s="863"/>
      <c r="K4" s="863"/>
      <c r="L4" s="863"/>
      <c r="M4" s="126"/>
      <c r="N4" s="126"/>
      <c r="O4" s="126"/>
      <c r="P4" s="126"/>
      <c r="Q4" s="126"/>
      <c r="R4" s="32"/>
      <c r="S4" s="31"/>
      <c r="T4" s="31"/>
      <c r="U4" s="31"/>
      <c r="V4" s="31"/>
      <c r="W4" s="31"/>
    </row>
    <row r="5" spans="1:24" s="30" customFormat="1" ht="39.75" customHeight="1">
      <c r="A5" s="32"/>
      <c r="B5" s="127" t="s">
        <v>36</v>
      </c>
      <c r="C5" s="862">
        <f>'交付申請（入力フォーム）'!$D$32</f>
        <v>0</v>
      </c>
      <c r="D5" s="862"/>
      <c r="E5" s="862"/>
      <c r="F5" s="862"/>
      <c r="G5" s="127" t="s">
        <v>37</v>
      </c>
      <c r="H5" s="861"/>
      <c r="I5" s="861"/>
      <c r="J5" s="861"/>
      <c r="K5" s="861"/>
      <c r="L5" s="861"/>
      <c r="M5" s="861" t="s">
        <v>107</v>
      </c>
      <c r="N5" s="861"/>
      <c r="O5" s="861"/>
      <c r="P5" s="861">
        <f>'交付申請（入力フォーム）'!$I$32</f>
        <v>0</v>
      </c>
      <c r="Q5" s="861"/>
      <c r="R5" s="32"/>
      <c r="S5" s="33"/>
      <c r="T5" s="33"/>
      <c r="U5" s="33"/>
      <c r="V5" s="33"/>
      <c r="X5" s="34"/>
    </row>
    <row r="6" spans="1:24" s="25" customFormat="1" ht="24.75" customHeight="1">
      <c r="A6" s="68"/>
      <c r="B6" s="69"/>
      <c r="C6" s="70"/>
      <c r="D6" s="70"/>
      <c r="E6" s="70"/>
      <c r="F6" s="70"/>
      <c r="G6" s="70"/>
      <c r="H6" s="70"/>
      <c r="I6" s="70"/>
      <c r="J6" s="70"/>
      <c r="K6" s="70"/>
      <c r="L6" s="70"/>
      <c r="M6" s="70"/>
      <c r="N6" s="70"/>
      <c r="O6" s="70"/>
      <c r="P6" s="70"/>
      <c r="Q6" s="70"/>
      <c r="R6" s="70"/>
      <c r="S6" s="21"/>
      <c r="T6" s="21"/>
      <c r="U6" s="21"/>
      <c r="V6" s="21"/>
      <c r="W6" s="26"/>
      <c r="X6" s="20"/>
    </row>
    <row r="7" spans="1:24" s="25" customFormat="1" ht="35.1" customHeight="1">
      <c r="A7" s="68"/>
      <c r="B7" s="121" t="s">
        <v>35</v>
      </c>
      <c r="C7" s="122"/>
      <c r="D7" s="122"/>
      <c r="E7" s="122"/>
      <c r="F7" s="122"/>
      <c r="G7" s="122"/>
      <c r="H7" s="122"/>
      <c r="I7" s="122"/>
      <c r="J7" s="122"/>
      <c r="K7" s="111"/>
      <c r="L7" s="111"/>
      <c r="M7" s="111"/>
      <c r="N7" s="111"/>
      <c r="O7" s="70"/>
      <c r="P7" s="70"/>
      <c r="Q7" s="70"/>
      <c r="R7" s="70"/>
      <c r="S7" s="21"/>
      <c r="T7" s="21"/>
      <c r="U7" s="21"/>
      <c r="V7" s="21"/>
      <c r="W7" s="24"/>
      <c r="X7" s="20"/>
    </row>
    <row r="8" spans="1:24" s="25" customFormat="1" ht="35.1" customHeight="1">
      <c r="A8" s="68"/>
      <c r="B8" s="123" t="str">
        <f>'交付申請（入力フォーム）'!$AC$4</f>
        <v>□</v>
      </c>
      <c r="C8" s="121" t="s">
        <v>49</v>
      </c>
      <c r="D8" s="121"/>
      <c r="E8" s="122"/>
      <c r="F8" s="122"/>
      <c r="G8" s="122"/>
      <c r="H8" s="122"/>
      <c r="I8" s="122"/>
      <c r="J8" s="122"/>
      <c r="K8" s="111"/>
      <c r="L8" s="111"/>
      <c r="M8" s="111"/>
      <c r="N8" s="111"/>
      <c r="O8" s="70"/>
      <c r="P8" s="70"/>
      <c r="Q8" s="70"/>
      <c r="R8" s="70"/>
      <c r="S8" s="26"/>
      <c r="T8" s="21"/>
      <c r="U8" s="21"/>
      <c r="V8" s="21"/>
      <c r="W8" s="24"/>
      <c r="X8" s="20"/>
    </row>
    <row r="9" spans="1:24" s="25" customFormat="1" ht="35.1" customHeight="1">
      <c r="A9" s="71"/>
      <c r="B9" s="123" t="str">
        <f>'交付申請（入力フォーム）'!$AC$5</f>
        <v>■</v>
      </c>
      <c r="C9" s="124" t="s">
        <v>106</v>
      </c>
      <c r="D9" s="124"/>
      <c r="E9" s="116"/>
      <c r="F9" s="116"/>
      <c r="G9" s="116"/>
      <c r="H9" s="116"/>
      <c r="I9" s="116"/>
      <c r="J9" s="116"/>
      <c r="K9" s="112"/>
      <c r="L9" s="112"/>
      <c r="M9" s="112"/>
      <c r="N9" s="112"/>
      <c r="O9" s="69"/>
      <c r="P9" s="69"/>
      <c r="Q9" s="69"/>
      <c r="R9" s="69"/>
      <c r="S9" s="26"/>
      <c r="U9" s="26"/>
      <c r="V9" s="26"/>
      <c r="W9" s="26"/>
    </row>
    <row r="10" spans="1:24" ht="30" customHeight="1" thickBot="1">
      <c r="A10" s="72"/>
      <c r="B10" s="122"/>
      <c r="C10" s="122"/>
      <c r="D10" s="122"/>
      <c r="E10" s="122"/>
      <c r="F10" s="122"/>
      <c r="G10" s="122"/>
      <c r="H10" s="122"/>
      <c r="I10" s="122"/>
      <c r="J10" s="122"/>
      <c r="K10" s="111"/>
      <c r="L10" s="111"/>
      <c r="M10" s="111"/>
      <c r="N10" s="111"/>
      <c r="O10" s="73"/>
      <c r="P10" s="74"/>
      <c r="Q10" s="74"/>
      <c r="R10" s="123" t="s">
        <v>45</v>
      </c>
      <c r="S10" s="23"/>
      <c r="T10" s="23"/>
      <c r="U10" s="23"/>
      <c r="V10" s="23"/>
      <c r="W10" s="22"/>
    </row>
    <row r="11" spans="1:24" s="30" customFormat="1" ht="35.1" customHeight="1">
      <c r="A11" s="67"/>
      <c r="B11" s="850" t="s">
        <v>4</v>
      </c>
      <c r="C11" s="851"/>
      <c r="D11" s="851"/>
      <c r="E11" s="851"/>
      <c r="F11" s="851"/>
      <c r="G11" s="851"/>
      <c r="H11" s="128"/>
      <c r="I11" s="852" t="s">
        <v>38</v>
      </c>
      <c r="J11" s="853"/>
      <c r="K11" s="853"/>
      <c r="L11" s="853"/>
      <c r="M11" s="853"/>
      <c r="N11" s="853"/>
      <c r="O11" s="853"/>
      <c r="P11" s="853"/>
      <c r="Q11" s="854"/>
      <c r="R11" s="855"/>
      <c r="S11" s="31"/>
      <c r="T11" s="31"/>
      <c r="U11" s="31"/>
      <c r="V11" s="31"/>
      <c r="W11" s="34"/>
    </row>
    <row r="12" spans="1:24" s="30" customFormat="1" ht="35.1" customHeight="1">
      <c r="A12" s="67"/>
      <c r="B12" s="856" t="s">
        <v>33</v>
      </c>
      <c r="C12" s="819"/>
      <c r="D12" s="817" t="s">
        <v>50</v>
      </c>
      <c r="E12" s="818"/>
      <c r="F12" s="818"/>
      <c r="G12" s="818"/>
      <c r="H12" s="820"/>
      <c r="I12" s="859" t="s">
        <v>33</v>
      </c>
      <c r="J12" s="860"/>
      <c r="K12" s="817" t="s">
        <v>39</v>
      </c>
      <c r="L12" s="818"/>
      <c r="M12" s="818"/>
      <c r="N12" s="819"/>
      <c r="O12" s="817" t="s">
        <v>40</v>
      </c>
      <c r="P12" s="818"/>
      <c r="Q12" s="818"/>
      <c r="R12" s="820"/>
      <c r="S12" s="31"/>
      <c r="T12" s="31"/>
      <c r="U12" s="31"/>
      <c r="V12" s="31"/>
      <c r="W12" s="34"/>
    </row>
    <row r="13" spans="1:24" s="30" customFormat="1" ht="35.1" customHeight="1">
      <c r="A13" s="67"/>
      <c r="B13" s="857"/>
      <c r="C13" s="858"/>
      <c r="D13" s="129"/>
      <c r="E13" s="129"/>
      <c r="F13" s="129"/>
      <c r="G13" s="864" t="s">
        <v>41</v>
      </c>
      <c r="H13" s="865"/>
      <c r="I13" s="857"/>
      <c r="J13" s="858"/>
      <c r="K13" s="129"/>
      <c r="L13" s="129"/>
      <c r="M13" s="130"/>
      <c r="N13" s="131" t="s">
        <v>41</v>
      </c>
      <c r="O13" s="132"/>
      <c r="P13" s="129"/>
      <c r="Q13" s="129"/>
      <c r="R13" s="133" t="s">
        <v>41</v>
      </c>
      <c r="S13" s="31"/>
      <c r="T13" s="31"/>
      <c r="U13" s="31"/>
      <c r="V13" s="31"/>
      <c r="W13" s="34"/>
    </row>
    <row r="14" spans="1:24" s="26" customFormat="1" ht="35.1" customHeight="1">
      <c r="A14" s="69"/>
      <c r="B14" s="787">
        <f>'交付申請（入力フォーム）'!W8</f>
        <v>0</v>
      </c>
      <c r="C14" s="788"/>
      <c r="D14" s="373" t="s">
        <v>248</v>
      </c>
      <c r="E14" s="374"/>
      <c r="F14" s="374" t="s">
        <v>249</v>
      </c>
      <c r="G14" s="799" t="s">
        <v>251</v>
      </c>
      <c r="H14" s="800"/>
      <c r="I14" s="810" t="s">
        <v>227</v>
      </c>
      <c r="J14" s="811"/>
      <c r="K14" s="373" t="s">
        <v>248</v>
      </c>
      <c r="L14" s="374"/>
      <c r="M14" s="374" t="s">
        <v>249</v>
      </c>
      <c r="N14" s="388" t="s">
        <v>251</v>
      </c>
      <c r="O14" s="373" t="s">
        <v>248</v>
      </c>
      <c r="P14" s="374"/>
      <c r="Q14" s="374" t="s">
        <v>249</v>
      </c>
      <c r="R14" s="391" t="s">
        <v>251</v>
      </c>
      <c r="S14" s="27"/>
      <c r="T14" s="27"/>
      <c r="U14" s="27"/>
      <c r="V14" s="27"/>
      <c r="W14" s="24"/>
    </row>
    <row r="15" spans="1:24" s="26" customFormat="1" ht="35.1" customHeight="1">
      <c r="A15" s="69"/>
      <c r="B15" s="797"/>
      <c r="C15" s="798"/>
      <c r="D15" s="134"/>
      <c r="E15" s="298">
        <f>'交付申請（入力フォーム）'!$Z$8</f>
        <v>0</v>
      </c>
      <c r="F15" s="135"/>
      <c r="G15" s="785">
        <f>'交付申請（入力フォーム）'!$AB$8</f>
        <v>0</v>
      </c>
      <c r="H15" s="786"/>
      <c r="I15" s="812"/>
      <c r="J15" s="813"/>
      <c r="K15" s="134"/>
      <c r="L15" s="298">
        <f>'交付申請（入力フォーム）'!$AH$8</f>
        <v>0</v>
      </c>
      <c r="M15" s="135"/>
      <c r="N15" s="389">
        <f>'交付申請（入力フォーム）'!$AJ$8</f>
        <v>0</v>
      </c>
      <c r="O15" s="134"/>
      <c r="P15" s="298">
        <f>'交付申請（入力フォーム）'!$AL$8</f>
        <v>0</v>
      </c>
      <c r="Q15" s="135"/>
      <c r="R15" s="392">
        <f>'交付申請（入力フォーム）'!$AN$8</f>
        <v>0</v>
      </c>
      <c r="S15" s="27"/>
      <c r="T15" s="27"/>
      <c r="U15" s="27"/>
      <c r="V15" s="27"/>
      <c r="W15" s="24"/>
    </row>
    <row r="16" spans="1:24" s="26" customFormat="1" ht="35.1" customHeight="1">
      <c r="A16" s="69"/>
      <c r="B16" s="787">
        <f>'交付申請（入力フォーム）'!W9</f>
        <v>0</v>
      </c>
      <c r="C16" s="788"/>
      <c r="D16" s="373" t="s">
        <v>248</v>
      </c>
      <c r="E16" s="374"/>
      <c r="F16" s="374" t="s">
        <v>249</v>
      </c>
      <c r="G16" s="799" t="s">
        <v>251</v>
      </c>
      <c r="H16" s="800"/>
      <c r="I16" s="810" t="s">
        <v>228</v>
      </c>
      <c r="J16" s="811"/>
      <c r="K16" s="373" t="s">
        <v>248</v>
      </c>
      <c r="L16" s="374"/>
      <c r="M16" s="374" t="s">
        <v>249</v>
      </c>
      <c r="N16" s="388" t="s">
        <v>251</v>
      </c>
      <c r="O16" s="373" t="s">
        <v>248</v>
      </c>
      <c r="P16" s="374"/>
      <c r="Q16" s="374" t="s">
        <v>249</v>
      </c>
      <c r="R16" s="391" t="s">
        <v>251</v>
      </c>
      <c r="S16" s="27"/>
      <c r="T16" s="27"/>
      <c r="U16" s="27"/>
      <c r="V16" s="27"/>
      <c r="W16" s="24"/>
    </row>
    <row r="17" spans="1:23" s="26" customFormat="1" ht="35.1" customHeight="1">
      <c r="A17" s="69"/>
      <c r="B17" s="797"/>
      <c r="C17" s="798"/>
      <c r="D17" s="134"/>
      <c r="E17" s="298">
        <f>'交付申請（入力フォーム）'!$Z$9</f>
        <v>0</v>
      </c>
      <c r="F17" s="135"/>
      <c r="G17" s="785">
        <f>'交付申請（入力フォーム）'!$AB$9</f>
        <v>0</v>
      </c>
      <c r="H17" s="786"/>
      <c r="I17" s="812"/>
      <c r="J17" s="813"/>
      <c r="K17" s="134"/>
      <c r="L17" s="298">
        <f>'交付申請（入力フォーム）'!$AH$9</f>
        <v>0</v>
      </c>
      <c r="M17" s="135"/>
      <c r="N17" s="389">
        <f>'交付申請（入力フォーム）'!$AJ$9</f>
        <v>0</v>
      </c>
      <c r="O17" s="134"/>
      <c r="P17" s="298">
        <f>'交付申請（入力フォーム）'!$AL$9</f>
        <v>0</v>
      </c>
      <c r="Q17" s="135"/>
      <c r="R17" s="392">
        <f>'交付申請（入力フォーム）'!$AN$9</f>
        <v>0</v>
      </c>
      <c r="S17" s="27"/>
      <c r="T17" s="27"/>
      <c r="U17" s="27"/>
      <c r="V17" s="27"/>
      <c r="W17" s="24"/>
    </row>
    <row r="18" spans="1:23" s="26" customFormat="1" ht="35.1" customHeight="1">
      <c r="A18" s="69"/>
      <c r="B18" s="787">
        <f>'交付申請（入力フォーム）'!W10</f>
        <v>0</v>
      </c>
      <c r="C18" s="788"/>
      <c r="D18" s="373" t="s">
        <v>248</v>
      </c>
      <c r="E18" s="374"/>
      <c r="F18" s="374" t="s">
        <v>249</v>
      </c>
      <c r="G18" s="799" t="s">
        <v>251</v>
      </c>
      <c r="H18" s="800"/>
      <c r="I18" s="810" t="s">
        <v>229</v>
      </c>
      <c r="J18" s="811"/>
      <c r="K18" s="373" t="s">
        <v>248</v>
      </c>
      <c r="L18" s="374"/>
      <c r="M18" s="374" t="s">
        <v>249</v>
      </c>
      <c r="N18" s="388" t="s">
        <v>251</v>
      </c>
      <c r="O18" s="373" t="s">
        <v>248</v>
      </c>
      <c r="P18" s="374"/>
      <c r="Q18" s="374" t="s">
        <v>249</v>
      </c>
      <c r="R18" s="391" t="s">
        <v>251</v>
      </c>
      <c r="S18" s="27"/>
      <c r="T18" s="27"/>
      <c r="U18" s="27"/>
      <c r="V18" s="27"/>
      <c r="W18" s="24"/>
    </row>
    <row r="19" spans="1:23" s="26" customFormat="1" ht="35.1" customHeight="1">
      <c r="A19" s="69"/>
      <c r="B19" s="797"/>
      <c r="C19" s="798"/>
      <c r="D19" s="134"/>
      <c r="E19" s="298">
        <f>'交付申請（入力フォーム）'!$Z$10</f>
        <v>0</v>
      </c>
      <c r="F19" s="135"/>
      <c r="G19" s="785">
        <f>'交付申請（入力フォーム）'!$AB$10</f>
        <v>0</v>
      </c>
      <c r="H19" s="786"/>
      <c r="I19" s="812"/>
      <c r="J19" s="813"/>
      <c r="K19" s="134"/>
      <c r="L19" s="298">
        <f>'交付申請（入力フォーム）'!$AH$10</f>
        <v>0</v>
      </c>
      <c r="M19" s="135"/>
      <c r="N19" s="389">
        <f>'交付申請（入力フォーム）'!$AJ$10</f>
        <v>0</v>
      </c>
      <c r="O19" s="134"/>
      <c r="P19" s="298">
        <f>'交付申請（入力フォーム）'!$AL$10</f>
        <v>0</v>
      </c>
      <c r="Q19" s="135"/>
      <c r="R19" s="392">
        <f>'交付申請（入力フォーム）'!$AN$10</f>
        <v>0</v>
      </c>
      <c r="S19" s="27"/>
      <c r="T19" s="27"/>
      <c r="U19" s="27"/>
      <c r="V19" s="27"/>
      <c r="W19" s="24"/>
    </row>
    <row r="20" spans="1:23" s="26" customFormat="1" ht="35.1" customHeight="1">
      <c r="A20" s="69"/>
      <c r="B20" s="787">
        <f>'交付申請（入力フォーム）'!W11</f>
        <v>0</v>
      </c>
      <c r="C20" s="788"/>
      <c r="D20" s="373" t="s">
        <v>248</v>
      </c>
      <c r="E20" s="374"/>
      <c r="F20" s="374" t="s">
        <v>249</v>
      </c>
      <c r="G20" s="799" t="s">
        <v>251</v>
      </c>
      <c r="H20" s="800"/>
      <c r="I20" s="810" t="s">
        <v>230</v>
      </c>
      <c r="J20" s="811"/>
      <c r="K20" s="373" t="s">
        <v>248</v>
      </c>
      <c r="L20" s="374"/>
      <c r="M20" s="374" t="s">
        <v>249</v>
      </c>
      <c r="N20" s="388" t="s">
        <v>251</v>
      </c>
      <c r="O20" s="373" t="s">
        <v>248</v>
      </c>
      <c r="P20" s="374"/>
      <c r="Q20" s="374" t="s">
        <v>249</v>
      </c>
      <c r="R20" s="391" t="s">
        <v>251</v>
      </c>
      <c r="S20" s="27"/>
      <c r="T20" s="27"/>
      <c r="U20" s="27"/>
      <c r="V20" s="27"/>
      <c r="W20" s="24"/>
    </row>
    <row r="21" spans="1:23" s="26" customFormat="1" ht="35.1" customHeight="1">
      <c r="A21" s="69"/>
      <c r="B21" s="797"/>
      <c r="C21" s="798"/>
      <c r="D21" s="134"/>
      <c r="E21" s="298">
        <f>'交付申請（入力フォーム）'!$Z$11</f>
        <v>0</v>
      </c>
      <c r="F21" s="135"/>
      <c r="G21" s="785">
        <f>'交付申請（入力フォーム）'!$AB$11</f>
        <v>0</v>
      </c>
      <c r="H21" s="786"/>
      <c r="I21" s="812"/>
      <c r="J21" s="813"/>
      <c r="K21" s="134"/>
      <c r="L21" s="298">
        <f>'交付申請（入力フォーム）'!$AH$11</f>
        <v>0</v>
      </c>
      <c r="M21" s="135"/>
      <c r="N21" s="389">
        <f>'交付申請（入力フォーム）'!$AJ$11</f>
        <v>0</v>
      </c>
      <c r="O21" s="134"/>
      <c r="P21" s="298">
        <f>'交付申請（入力フォーム）'!$AL$11</f>
        <v>0</v>
      </c>
      <c r="Q21" s="135"/>
      <c r="R21" s="392">
        <f>'交付申請（入力フォーム）'!$AN$11</f>
        <v>0</v>
      </c>
      <c r="S21" s="27"/>
      <c r="T21" s="27"/>
      <c r="U21" s="27"/>
      <c r="V21" s="27"/>
      <c r="W21" s="24"/>
    </row>
    <row r="22" spans="1:23" s="26" customFormat="1" ht="35.1" customHeight="1">
      <c r="A22" s="69"/>
      <c r="B22" s="787">
        <f>'交付申請（入力フォーム）'!W12</f>
        <v>0</v>
      </c>
      <c r="C22" s="788"/>
      <c r="D22" s="373" t="s">
        <v>248</v>
      </c>
      <c r="E22" s="374"/>
      <c r="F22" s="374" t="s">
        <v>249</v>
      </c>
      <c r="G22" s="799" t="s">
        <v>251</v>
      </c>
      <c r="H22" s="800"/>
      <c r="I22" s="810" t="s">
        <v>231</v>
      </c>
      <c r="J22" s="811"/>
      <c r="K22" s="373" t="s">
        <v>248</v>
      </c>
      <c r="L22" s="374"/>
      <c r="M22" s="374" t="s">
        <v>249</v>
      </c>
      <c r="N22" s="388" t="s">
        <v>251</v>
      </c>
      <c r="O22" s="373" t="s">
        <v>248</v>
      </c>
      <c r="P22" s="374"/>
      <c r="Q22" s="374" t="s">
        <v>249</v>
      </c>
      <c r="R22" s="391" t="s">
        <v>251</v>
      </c>
      <c r="S22" s="27"/>
      <c r="T22" s="27"/>
      <c r="U22" s="27"/>
      <c r="V22" s="27"/>
      <c r="W22" s="24"/>
    </row>
    <row r="23" spans="1:23" s="26" customFormat="1" ht="35.1" customHeight="1">
      <c r="A23" s="69"/>
      <c r="B23" s="797"/>
      <c r="C23" s="798"/>
      <c r="D23" s="134"/>
      <c r="E23" s="298">
        <f>'交付申請（入力フォーム）'!$Z$12</f>
        <v>0</v>
      </c>
      <c r="F23" s="135"/>
      <c r="G23" s="785">
        <f>'交付申請（入力フォーム）'!$AB$12</f>
        <v>0</v>
      </c>
      <c r="H23" s="786"/>
      <c r="I23" s="812"/>
      <c r="J23" s="813"/>
      <c r="K23" s="134"/>
      <c r="L23" s="298">
        <f>'交付申請（入力フォーム）'!$AH$12</f>
        <v>0</v>
      </c>
      <c r="M23" s="135"/>
      <c r="N23" s="389">
        <f>'交付申請（入力フォーム）'!$AJ$12</f>
        <v>0</v>
      </c>
      <c r="O23" s="134"/>
      <c r="P23" s="298">
        <f>'交付申請（入力フォーム）'!$AL$12</f>
        <v>0</v>
      </c>
      <c r="Q23" s="135"/>
      <c r="R23" s="392">
        <f>'交付申請（入力フォーム）'!$AN$12</f>
        <v>0</v>
      </c>
      <c r="S23" s="27"/>
      <c r="T23" s="27"/>
      <c r="U23" s="27"/>
      <c r="V23" s="27"/>
      <c r="W23" s="24"/>
    </row>
    <row r="24" spans="1:23" s="26" customFormat="1" ht="35.1" customHeight="1">
      <c r="A24" s="69"/>
      <c r="B24" s="787">
        <f>'交付申請（入力フォーム）'!W13</f>
        <v>0</v>
      </c>
      <c r="C24" s="788"/>
      <c r="D24" s="373" t="s">
        <v>248</v>
      </c>
      <c r="E24" s="374"/>
      <c r="F24" s="374" t="s">
        <v>249</v>
      </c>
      <c r="G24" s="799" t="s">
        <v>251</v>
      </c>
      <c r="H24" s="800"/>
      <c r="I24" s="810" t="s">
        <v>232</v>
      </c>
      <c r="J24" s="811"/>
      <c r="K24" s="373" t="s">
        <v>248</v>
      </c>
      <c r="L24" s="374"/>
      <c r="M24" s="374" t="s">
        <v>249</v>
      </c>
      <c r="N24" s="388" t="s">
        <v>251</v>
      </c>
      <c r="O24" s="373" t="s">
        <v>248</v>
      </c>
      <c r="P24" s="374"/>
      <c r="Q24" s="374" t="s">
        <v>249</v>
      </c>
      <c r="R24" s="391" t="s">
        <v>251</v>
      </c>
      <c r="S24" s="27"/>
      <c r="T24" s="27"/>
      <c r="U24" s="27"/>
      <c r="V24" s="27"/>
      <c r="W24" s="24"/>
    </row>
    <row r="25" spans="1:23" s="26" customFormat="1" ht="35.1" customHeight="1">
      <c r="A25" s="69"/>
      <c r="B25" s="797"/>
      <c r="C25" s="798"/>
      <c r="D25" s="134"/>
      <c r="E25" s="298">
        <f>'交付申請（入力フォーム）'!$Z$13</f>
        <v>0</v>
      </c>
      <c r="F25" s="135"/>
      <c r="G25" s="785">
        <f>'交付申請（入力フォーム）'!$AB$13</f>
        <v>0</v>
      </c>
      <c r="H25" s="786"/>
      <c r="I25" s="812"/>
      <c r="J25" s="813"/>
      <c r="K25" s="134"/>
      <c r="L25" s="298">
        <f>'交付申請（入力フォーム）'!$AH$13</f>
        <v>0</v>
      </c>
      <c r="M25" s="135"/>
      <c r="N25" s="389">
        <f>'交付申請（入力フォーム）'!$AJ$13</f>
        <v>0</v>
      </c>
      <c r="O25" s="134"/>
      <c r="P25" s="298">
        <f>'交付申請（入力フォーム）'!$AL$13</f>
        <v>0</v>
      </c>
      <c r="Q25" s="135"/>
      <c r="R25" s="392">
        <f>'交付申請（入力フォーム）'!$AN$13</f>
        <v>0</v>
      </c>
      <c r="S25" s="27"/>
      <c r="T25" s="27"/>
      <c r="U25" s="27"/>
      <c r="V25" s="27"/>
      <c r="W25" s="24"/>
    </row>
    <row r="26" spans="1:23" s="26" customFormat="1" ht="35.1" customHeight="1">
      <c r="A26" s="69"/>
      <c r="B26" s="787">
        <f>'交付申請（入力フォーム）'!W14</f>
        <v>0</v>
      </c>
      <c r="C26" s="788"/>
      <c r="D26" s="373" t="s">
        <v>248</v>
      </c>
      <c r="E26" s="374"/>
      <c r="F26" s="374" t="s">
        <v>249</v>
      </c>
      <c r="G26" s="799" t="s">
        <v>251</v>
      </c>
      <c r="H26" s="800"/>
      <c r="I26" s="791" t="str">
        <f>"その他（"&amp;'交付申請（入力フォーム）'!AF14&amp;"）"</f>
        <v>その他（）</v>
      </c>
      <c r="J26" s="792"/>
      <c r="K26" s="373" t="s">
        <v>248</v>
      </c>
      <c r="L26" s="374"/>
      <c r="M26" s="374" t="s">
        <v>249</v>
      </c>
      <c r="N26" s="388" t="s">
        <v>251</v>
      </c>
      <c r="O26" s="373" t="s">
        <v>248</v>
      </c>
      <c r="P26" s="374"/>
      <c r="Q26" s="374" t="s">
        <v>249</v>
      </c>
      <c r="R26" s="391" t="s">
        <v>251</v>
      </c>
      <c r="S26" s="27"/>
      <c r="T26" s="27"/>
      <c r="U26" s="27"/>
      <c r="V26" s="27"/>
      <c r="W26" s="24"/>
    </row>
    <row r="27" spans="1:23" s="26" customFormat="1" ht="35.1" customHeight="1">
      <c r="A27" s="69"/>
      <c r="B27" s="797"/>
      <c r="C27" s="798"/>
      <c r="D27" s="134"/>
      <c r="E27" s="298">
        <f>'交付申請（入力フォーム）'!$Z$14</f>
        <v>0</v>
      </c>
      <c r="F27" s="135"/>
      <c r="G27" s="785">
        <f>'交付申請（入力フォーム）'!$AB$14</f>
        <v>0</v>
      </c>
      <c r="H27" s="786"/>
      <c r="I27" s="793"/>
      <c r="J27" s="794"/>
      <c r="K27" s="134"/>
      <c r="L27" s="298">
        <f>'交付申請（入力フォーム）'!$AH$14</f>
        <v>0</v>
      </c>
      <c r="M27" s="135"/>
      <c r="N27" s="389">
        <f>'交付申請（入力フォーム）'!$AJ$14</f>
        <v>0</v>
      </c>
      <c r="O27" s="134"/>
      <c r="P27" s="298">
        <f>'交付申請（入力フォーム）'!$AL$14</f>
        <v>0</v>
      </c>
      <c r="Q27" s="135"/>
      <c r="R27" s="392">
        <f>'交付申請（入力フォーム）'!$AN$14</f>
        <v>0</v>
      </c>
      <c r="S27" s="27"/>
      <c r="T27" s="27"/>
      <c r="U27" s="27"/>
      <c r="V27" s="27"/>
      <c r="W27" s="24"/>
    </row>
    <row r="28" spans="1:23" s="26" customFormat="1" ht="35.1" customHeight="1">
      <c r="A28" s="69"/>
      <c r="B28" s="787">
        <f>'交付申請（入力フォーム）'!W15</f>
        <v>0</v>
      </c>
      <c r="C28" s="788"/>
      <c r="D28" s="373" t="s">
        <v>248</v>
      </c>
      <c r="E28" s="374"/>
      <c r="F28" s="374" t="s">
        <v>249</v>
      </c>
      <c r="G28" s="799" t="s">
        <v>251</v>
      </c>
      <c r="H28" s="800"/>
      <c r="I28" s="791" t="str">
        <f>"その他（"&amp;'交付申請（入力フォーム）'!AF15&amp;"）"</f>
        <v>その他（）</v>
      </c>
      <c r="J28" s="792"/>
      <c r="K28" s="373" t="s">
        <v>248</v>
      </c>
      <c r="L28" s="374"/>
      <c r="M28" s="374" t="s">
        <v>249</v>
      </c>
      <c r="N28" s="388" t="s">
        <v>251</v>
      </c>
      <c r="O28" s="373" t="s">
        <v>248</v>
      </c>
      <c r="P28" s="374"/>
      <c r="Q28" s="374" t="s">
        <v>249</v>
      </c>
      <c r="R28" s="391" t="s">
        <v>251</v>
      </c>
      <c r="S28" s="27"/>
      <c r="T28" s="27"/>
      <c r="U28" s="27"/>
      <c r="V28" s="27"/>
      <c r="W28" s="24"/>
    </row>
    <row r="29" spans="1:23" s="26" customFormat="1" ht="35.1" customHeight="1">
      <c r="A29" s="69"/>
      <c r="B29" s="797"/>
      <c r="C29" s="798"/>
      <c r="D29" s="134"/>
      <c r="E29" s="298">
        <f>'交付申請（入力フォーム）'!$Z$15</f>
        <v>0</v>
      </c>
      <c r="F29" s="135"/>
      <c r="G29" s="785">
        <f>'交付申請（入力フォーム）'!$AB$15</f>
        <v>0</v>
      </c>
      <c r="H29" s="786"/>
      <c r="I29" s="793"/>
      <c r="J29" s="794"/>
      <c r="K29" s="134"/>
      <c r="L29" s="298">
        <f>'交付申請（入力フォーム）'!$AH$15</f>
        <v>0</v>
      </c>
      <c r="M29" s="135"/>
      <c r="N29" s="389">
        <f>'交付申請（入力フォーム）'!$AJ$15</f>
        <v>0</v>
      </c>
      <c r="O29" s="134"/>
      <c r="P29" s="298">
        <f>'交付申請（入力フォーム）'!$AL$15</f>
        <v>0</v>
      </c>
      <c r="Q29" s="135"/>
      <c r="R29" s="392">
        <f>'交付申請（入力フォーム）'!$AN$15</f>
        <v>0</v>
      </c>
      <c r="S29" s="27"/>
      <c r="T29" s="27"/>
      <c r="U29" s="27"/>
      <c r="V29" s="27"/>
      <c r="W29" s="24"/>
    </row>
    <row r="30" spans="1:23" s="26" customFormat="1" ht="35.1" customHeight="1">
      <c r="A30" s="69"/>
      <c r="B30" s="787">
        <f>'交付申請（入力フォーム）'!W16</f>
        <v>0</v>
      </c>
      <c r="C30" s="788"/>
      <c r="D30" s="373" t="s">
        <v>248</v>
      </c>
      <c r="E30" s="374"/>
      <c r="F30" s="374" t="s">
        <v>249</v>
      </c>
      <c r="G30" s="799" t="s">
        <v>251</v>
      </c>
      <c r="H30" s="800"/>
      <c r="I30" s="791" t="str">
        <f>"その他（"&amp;'交付申請（入力フォーム）'!AF16&amp;"）"</f>
        <v>その他（）</v>
      </c>
      <c r="J30" s="792"/>
      <c r="K30" s="373" t="s">
        <v>248</v>
      </c>
      <c r="L30" s="374"/>
      <c r="M30" s="374" t="s">
        <v>249</v>
      </c>
      <c r="N30" s="388" t="s">
        <v>251</v>
      </c>
      <c r="O30" s="373" t="s">
        <v>248</v>
      </c>
      <c r="P30" s="374"/>
      <c r="Q30" s="374" t="s">
        <v>249</v>
      </c>
      <c r="R30" s="391" t="s">
        <v>251</v>
      </c>
      <c r="S30" s="27"/>
      <c r="T30" s="27"/>
      <c r="U30" s="27"/>
      <c r="V30" s="27"/>
      <c r="W30" s="24"/>
    </row>
    <row r="31" spans="1:23" s="26" customFormat="1" ht="35.1" customHeight="1">
      <c r="A31" s="69"/>
      <c r="B31" s="797"/>
      <c r="C31" s="798"/>
      <c r="D31" s="134"/>
      <c r="E31" s="298">
        <f>'交付申請（入力フォーム）'!$Z$16</f>
        <v>0</v>
      </c>
      <c r="F31" s="135"/>
      <c r="G31" s="785">
        <f>'交付申請（入力フォーム）'!$AB$16</f>
        <v>0</v>
      </c>
      <c r="H31" s="786"/>
      <c r="I31" s="793"/>
      <c r="J31" s="794"/>
      <c r="K31" s="134"/>
      <c r="L31" s="298">
        <f>'交付申請（入力フォーム）'!$AH$16</f>
        <v>0</v>
      </c>
      <c r="M31" s="135"/>
      <c r="N31" s="389">
        <f>'交付申請（入力フォーム）'!$AJ$16</f>
        <v>0</v>
      </c>
      <c r="O31" s="134"/>
      <c r="P31" s="298">
        <f>'交付申請（入力フォーム）'!$AL$16</f>
        <v>0</v>
      </c>
      <c r="Q31" s="135"/>
      <c r="R31" s="392">
        <f>'交付申請（入力フォーム）'!$AN$16</f>
        <v>0</v>
      </c>
      <c r="S31" s="27"/>
      <c r="T31" s="27"/>
      <c r="U31" s="27"/>
      <c r="V31" s="27"/>
      <c r="W31" s="24"/>
    </row>
    <row r="32" spans="1:23" s="26" customFormat="1" ht="35.1" customHeight="1">
      <c r="A32" s="69"/>
      <c r="B32" s="787">
        <f>'交付申請（入力フォーム）'!W17</f>
        <v>0</v>
      </c>
      <c r="C32" s="788"/>
      <c r="D32" s="373" t="s">
        <v>248</v>
      </c>
      <c r="E32" s="374"/>
      <c r="F32" s="374" t="s">
        <v>249</v>
      </c>
      <c r="G32" s="799" t="s">
        <v>251</v>
      </c>
      <c r="H32" s="800"/>
      <c r="I32" s="791" t="str">
        <f>"その他（"&amp;'交付申請（入力フォーム）'!AF17&amp;"）"</f>
        <v>その他（）</v>
      </c>
      <c r="J32" s="792"/>
      <c r="K32" s="373" t="s">
        <v>248</v>
      </c>
      <c r="L32" s="374"/>
      <c r="M32" s="374" t="s">
        <v>249</v>
      </c>
      <c r="N32" s="388" t="s">
        <v>251</v>
      </c>
      <c r="O32" s="373" t="s">
        <v>248</v>
      </c>
      <c r="P32" s="374"/>
      <c r="Q32" s="374" t="s">
        <v>249</v>
      </c>
      <c r="R32" s="391" t="s">
        <v>251</v>
      </c>
      <c r="S32" s="27"/>
      <c r="T32" s="27"/>
      <c r="U32" s="27"/>
      <c r="V32" s="27"/>
      <c r="W32" s="24"/>
    </row>
    <row r="33" spans="1:23" s="26" customFormat="1" ht="35.1" customHeight="1">
      <c r="A33" s="69"/>
      <c r="B33" s="797"/>
      <c r="C33" s="798"/>
      <c r="D33" s="134"/>
      <c r="E33" s="298">
        <f>'交付申請（入力フォーム）'!$Z$17</f>
        <v>0</v>
      </c>
      <c r="F33" s="135"/>
      <c r="G33" s="785">
        <f>'交付申請（入力フォーム）'!$AB$17</f>
        <v>0</v>
      </c>
      <c r="H33" s="786"/>
      <c r="I33" s="793"/>
      <c r="J33" s="794"/>
      <c r="K33" s="134"/>
      <c r="L33" s="298">
        <f>'交付申請（入力フォーム）'!$AH$17</f>
        <v>0</v>
      </c>
      <c r="M33" s="135"/>
      <c r="N33" s="389">
        <f>'交付申請（入力フォーム）'!$AJ$17</f>
        <v>0</v>
      </c>
      <c r="O33" s="134"/>
      <c r="P33" s="298">
        <f>'交付申請（入力フォーム）'!$AL$17</f>
        <v>0</v>
      </c>
      <c r="Q33" s="135"/>
      <c r="R33" s="392">
        <f>'交付申請（入力フォーム）'!$AN$17</f>
        <v>0</v>
      </c>
      <c r="S33" s="27"/>
      <c r="T33" s="27"/>
      <c r="U33" s="27"/>
      <c r="V33" s="27"/>
      <c r="W33" s="24"/>
    </row>
    <row r="34" spans="1:23" s="26" customFormat="1" ht="35.1" customHeight="1">
      <c r="A34" s="69"/>
      <c r="B34" s="787">
        <f>'交付申請（入力フォーム）'!W18</f>
        <v>0</v>
      </c>
      <c r="C34" s="788"/>
      <c r="D34" s="373" t="s">
        <v>248</v>
      </c>
      <c r="E34" s="374"/>
      <c r="F34" s="374" t="s">
        <v>249</v>
      </c>
      <c r="G34" s="799" t="s">
        <v>251</v>
      </c>
      <c r="H34" s="800"/>
      <c r="I34" s="791" t="str">
        <f>"その他（"&amp;'交付申請（入力フォーム）'!AF18&amp;"）"</f>
        <v>その他（）</v>
      </c>
      <c r="J34" s="792"/>
      <c r="K34" s="373" t="s">
        <v>248</v>
      </c>
      <c r="L34" s="374"/>
      <c r="M34" s="374" t="s">
        <v>249</v>
      </c>
      <c r="N34" s="388" t="s">
        <v>251</v>
      </c>
      <c r="O34" s="373" t="s">
        <v>248</v>
      </c>
      <c r="P34" s="374"/>
      <c r="Q34" s="374" t="s">
        <v>249</v>
      </c>
      <c r="R34" s="391" t="s">
        <v>251</v>
      </c>
      <c r="S34" s="27"/>
      <c r="T34" s="27"/>
      <c r="U34" s="27"/>
      <c r="V34" s="27"/>
      <c r="W34" s="24"/>
    </row>
    <row r="35" spans="1:23" s="26" customFormat="1" ht="35.1" customHeight="1">
      <c r="A35" s="69"/>
      <c r="B35" s="797"/>
      <c r="C35" s="798"/>
      <c r="D35" s="376"/>
      <c r="E35" s="298">
        <f>'交付申請（入力フォーム）'!$Z$18</f>
        <v>0</v>
      </c>
      <c r="F35" s="377"/>
      <c r="G35" s="785">
        <f>'交付申請（入力フォーム）'!$AB$18</f>
        <v>0</v>
      </c>
      <c r="H35" s="786"/>
      <c r="I35" s="793"/>
      <c r="J35" s="794"/>
      <c r="K35" s="134"/>
      <c r="L35" s="298">
        <f>'交付申請（入力フォーム）'!$AH$18</f>
        <v>0</v>
      </c>
      <c r="M35" s="377"/>
      <c r="N35" s="389">
        <f>'交付申請（入力フォーム）'!$AJ$18</f>
        <v>0</v>
      </c>
      <c r="O35" s="134"/>
      <c r="P35" s="298">
        <f>'交付申請（入力フォーム）'!$AL$18</f>
        <v>0</v>
      </c>
      <c r="Q35" s="377"/>
      <c r="R35" s="392">
        <f>'交付申請（入力フォーム）'!$AN$18</f>
        <v>0</v>
      </c>
      <c r="S35" s="27"/>
      <c r="T35" s="27"/>
      <c r="U35" s="27"/>
      <c r="V35" s="27"/>
      <c r="W35" s="24"/>
    </row>
    <row r="36" spans="1:23" s="26" customFormat="1" ht="35.1" customHeight="1">
      <c r="A36" s="69"/>
      <c r="B36" s="787">
        <f>'交付申請（入力フォーム）'!W19</f>
        <v>0</v>
      </c>
      <c r="C36" s="788"/>
      <c r="D36" s="373" t="s">
        <v>248</v>
      </c>
      <c r="E36" s="374"/>
      <c r="F36" s="374" t="s">
        <v>249</v>
      </c>
      <c r="G36" s="799" t="s">
        <v>251</v>
      </c>
      <c r="H36" s="800"/>
      <c r="I36" s="791" t="str">
        <f>"その他（"&amp;'交付申請（入力フォーム）'!AF19&amp;"）"</f>
        <v>その他（）</v>
      </c>
      <c r="J36" s="792"/>
      <c r="K36" s="373" t="s">
        <v>248</v>
      </c>
      <c r="L36" s="374"/>
      <c r="M36" s="374" t="s">
        <v>249</v>
      </c>
      <c r="N36" s="388" t="s">
        <v>251</v>
      </c>
      <c r="O36" s="373" t="s">
        <v>248</v>
      </c>
      <c r="P36" s="374"/>
      <c r="Q36" s="374" t="s">
        <v>249</v>
      </c>
      <c r="R36" s="391" t="s">
        <v>251</v>
      </c>
      <c r="S36" s="27"/>
      <c r="T36" s="27"/>
      <c r="U36" s="27"/>
      <c r="V36" s="27"/>
      <c r="W36" s="24"/>
    </row>
    <row r="37" spans="1:23" s="26" customFormat="1" ht="35.1" customHeight="1" thickBot="1">
      <c r="A37" s="69"/>
      <c r="B37" s="789"/>
      <c r="C37" s="790"/>
      <c r="D37" s="137"/>
      <c r="E37" s="299">
        <f>'交付申請（入力フォーム）'!$Z$19</f>
        <v>0</v>
      </c>
      <c r="F37" s="138"/>
      <c r="G37" s="808">
        <f>'交付申請（入力フォーム）'!$AB$19</f>
        <v>0</v>
      </c>
      <c r="H37" s="809"/>
      <c r="I37" s="795"/>
      <c r="J37" s="796"/>
      <c r="K37" s="137"/>
      <c r="L37" s="299">
        <f>'交付申請（入力フォーム）'!$AH$19</f>
        <v>0</v>
      </c>
      <c r="M37" s="138"/>
      <c r="N37" s="390">
        <f>'交付申請（入力フォーム）'!$AJ$19</f>
        <v>0</v>
      </c>
      <c r="O37" s="137"/>
      <c r="P37" s="299">
        <f>'交付申請（入力フォーム）'!$AL$19</f>
        <v>0</v>
      </c>
      <c r="Q37" s="138"/>
      <c r="R37" s="393">
        <f>'交付申請（入力フォーム）'!$AN$19</f>
        <v>0</v>
      </c>
      <c r="S37" s="27"/>
      <c r="T37" s="27"/>
      <c r="U37" s="27"/>
      <c r="V37" s="27"/>
      <c r="W37" s="24"/>
    </row>
    <row r="38" spans="1:23" s="26" customFormat="1" ht="35.1" customHeight="1" thickTop="1">
      <c r="A38" s="107"/>
      <c r="B38" s="870" t="s">
        <v>233</v>
      </c>
      <c r="C38" s="871"/>
      <c r="D38" s="378" t="s">
        <v>248</v>
      </c>
      <c r="E38" s="379"/>
      <c r="F38" s="380" t="s">
        <v>246</v>
      </c>
      <c r="G38" s="874"/>
      <c r="H38" s="875"/>
      <c r="I38" s="870" t="s">
        <v>233</v>
      </c>
      <c r="J38" s="871"/>
      <c r="K38" s="381" t="s">
        <v>248</v>
      </c>
      <c r="L38" s="382"/>
      <c r="M38" s="383" t="s">
        <v>246</v>
      </c>
      <c r="N38" s="866"/>
      <c r="O38" s="384" t="s">
        <v>248</v>
      </c>
      <c r="P38" s="382"/>
      <c r="Q38" s="385" t="s">
        <v>246</v>
      </c>
      <c r="R38" s="868"/>
      <c r="S38" s="387"/>
      <c r="W38" s="108"/>
    </row>
    <row r="39" spans="1:23" s="26" customFormat="1" ht="35.1" customHeight="1" thickBot="1">
      <c r="A39" s="107"/>
      <c r="B39" s="872"/>
      <c r="C39" s="873"/>
      <c r="D39" s="139"/>
      <c r="E39" s="300">
        <f>SUM(E15,E17,E19,E21,E23,E25,E27,E29,E31,E33,E35,E37)</f>
        <v>0</v>
      </c>
      <c r="F39" s="140"/>
      <c r="G39" s="876"/>
      <c r="H39" s="830"/>
      <c r="I39" s="872"/>
      <c r="J39" s="873"/>
      <c r="K39" s="139"/>
      <c r="L39" s="301">
        <f>SUM(L15,L17,L19,L21,L23,L25,L27,L29,L31,L33,L35,L37)</f>
        <v>0</v>
      </c>
      <c r="M39" s="141"/>
      <c r="N39" s="867"/>
      <c r="O39" s="142"/>
      <c r="P39" s="300">
        <f>ROUNDDOWN(IF(B8="■",SUM(P15,P17,P19,P21,P23,P25,P27,P29,P31,P33,P35,P37),15*P5),0)</f>
        <v>0</v>
      </c>
      <c r="Q39" s="140"/>
      <c r="R39" s="869"/>
      <c r="S39" s="387"/>
      <c r="W39" s="108"/>
    </row>
    <row r="40" spans="1:23" s="25" customFormat="1" ht="35.1" customHeight="1" thickBot="1">
      <c r="A40" s="71"/>
      <c r="B40" s="143"/>
      <c r="C40" s="143"/>
      <c r="D40" s="143"/>
      <c r="E40" s="143"/>
      <c r="F40" s="143"/>
      <c r="G40" s="143"/>
      <c r="H40" s="143"/>
      <c r="I40" s="143"/>
      <c r="J40" s="143"/>
      <c r="K40" s="143"/>
      <c r="L40" s="143"/>
      <c r="M40" s="143"/>
      <c r="N40" s="143"/>
      <c r="O40" s="143"/>
      <c r="P40" s="114"/>
      <c r="Q40" s="114"/>
      <c r="R40" s="114"/>
      <c r="S40" s="27"/>
      <c r="T40" s="27"/>
      <c r="U40" s="27"/>
      <c r="V40" s="27"/>
      <c r="W40" s="24"/>
    </row>
    <row r="41" spans="1:23" s="25" customFormat="1" ht="35.1" hidden="1" customHeight="1">
      <c r="A41" s="71"/>
      <c r="B41" s="114"/>
      <c r="C41" s="114"/>
      <c r="D41" s="114"/>
      <c r="E41" s="144"/>
      <c r="F41" s="145"/>
      <c r="G41" s="145"/>
      <c r="H41" s="114"/>
      <c r="I41" s="801" t="s">
        <v>47</v>
      </c>
      <c r="J41" s="827"/>
      <c r="K41" s="827"/>
      <c r="L41" s="827"/>
      <c r="M41" s="827"/>
      <c r="N41" s="828"/>
      <c r="O41" s="146"/>
      <c r="P41" s="147"/>
      <c r="Q41" s="148"/>
      <c r="R41" s="114"/>
      <c r="S41" s="27"/>
      <c r="T41" s="27"/>
      <c r="U41" s="27"/>
      <c r="V41" s="27"/>
      <c r="W41" s="24"/>
    </row>
    <row r="42" spans="1:23" s="25" customFormat="1" ht="35.1" hidden="1" customHeight="1" thickBot="1">
      <c r="A42" s="71"/>
      <c r="B42" s="114"/>
      <c r="C42" s="114"/>
      <c r="D42" s="114"/>
      <c r="E42" s="114"/>
      <c r="F42" s="114"/>
      <c r="G42" s="114"/>
      <c r="H42" s="114"/>
      <c r="I42" s="806"/>
      <c r="J42" s="829"/>
      <c r="K42" s="829"/>
      <c r="L42" s="829"/>
      <c r="M42" s="829"/>
      <c r="N42" s="830"/>
      <c r="O42" s="149"/>
      <c r="P42" s="150"/>
      <c r="Q42" s="151"/>
      <c r="R42" s="114"/>
      <c r="S42" s="27"/>
      <c r="T42" s="27"/>
      <c r="U42" s="27"/>
      <c r="V42" s="27"/>
      <c r="W42" s="24"/>
    </row>
    <row r="43" spans="1:23" s="25" customFormat="1" ht="35.1" hidden="1" customHeight="1">
      <c r="A43" s="71"/>
      <c r="B43" s="114"/>
      <c r="C43" s="114"/>
      <c r="D43" s="114"/>
      <c r="E43" s="143"/>
      <c r="F43" s="145"/>
      <c r="G43" s="145"/>
      <c r="H43" s="114"/>
      <c r="I43" s="845" t="s">
        <v>43</v>
      </c>
      <c r="J43" s="846"/>
      <c r="K43" s="152"/>
      <c r="L43" s="821">
        <v>1250</v>
      </c>
      <c r="M43" s="823" t="s">
        <v>44</v>
      </c>
      <c r="N43" s="824"/>
      <c r="O43" s="153"/>
      <c r="P43" s="147"/>
      <c r="Q43" s="154"/>
      <c r="R43" s="114"/>
      <c r="S43" s="27"/>
      <c r="T43" s="27"/>
      <c r="U43" s="27"/>
      <c r="V43" s="27"/>
      <c r="W43" s="24"/>
    </row>
    <row r="44" spans="1:23" s="25" customFormat="1" ht="35.1" hidden="1" customHeight="1" thickBot="1">
      <c r="A44" s="71"/>
      <c r="B44" s="114"/>
      <c r="C44" s="114"/>
      <c r="D44" s="114"/>
      <c r="E44" s="144"/>
      <c r="F44" s="114"/>
      <c r="G44" s="114"/>
      <c r="H44" s="114"/>
      <c r="I44" s="847"/>
      <c r="J44" s="848"/>
      <c r="K44" s="136"/>
      <c r="L44" s="822"/>
      <c r="M44" s="825"/>
      <c r="N44" s="826"/>
      <c r="O44" s="155"/>
      <c r="P44" s="150"/>
      <c r="Q44" s="156"/>
      <c r="R44" s="114"/>
      <c r="S44" s="27"/>
      <c r="T44" s="27"/>
      <c r="U44" s="27"/>
      <c r="V44" s="27"/>
      <c r="W44" s="24"/>
    </row>
    <row r="45" spans="1:23" s="26" customFormat="1" ht="35.1" customHeight="1">
      <c r="A45" s="69"/>
      <c r="B45" s="803"/>
      <c r="C45" s="803"/>
      <c r="D45" s="136"/>
      <c r="E45" s="157"/>
      <c r="F45" s="125"/>
      <c r="G45" s="114"/>
      <c r="H45" s="114"/>
      <c r="I45" s="804" t="s">
        <v>91</v>
      </c>
      <c r="J45" s="805"/>
      <c r="K45" s="158" t="s">
        <v>252</v>
      </c>
      <c r="L45" s="159"/>
      <c r="M45" s="160" t="s">
        <v>253</v>
      </c>
      <c r="N45" s="841" t="s">
        <v>89</v>
      </c>
      <c r="O45" s="161" t="s">
        <v>252</v>
      </c>
      <c r="P45" s="147"/>
      <c r="Q45" s="246" t="s">
        <v>253</v>
      </c>
      <c r="R45" s="114"/>
      <c r="S45" s="109"/>
      <c r="T45" s="27"/>
      <c r="U45" s="27"/>
      <c r="V45" s="27"/>
      <c r="W45" s="24"/>
    </row>
    <row r="46" spans="1:23" s="26" customFormat="1" ht="35.1" customHeight="1" thickBot="1">
      <c r="A46" s="69"/>
      <c r="B46" s="803"/>
      <c r="C46" s="803"/>
      <c r="D46" s="143"/>
      <c r="E46" s="157"/>
      <c r="F46" s="157"/>
      <c r="G46" s="157"/>
      <c r="H46" s="114"/>
      <c r="I46" s="806" t="s">
        <v>93</v>
      </c>
      <c r="J46" s="807"/>
      <c r="K46" s="162"/>
      <c r="L46" s="297">
        <f>E39</f>
        <v>0</v>
      </c>
      <c r="M46" s="163"/>
      <c r="N46" s="842"/>
      <c r="O46" s="164"/>
      <c r="P46" s="317">
        <f>IF(SUM(L49,L46)&gt;2500,ROUNDUP(L46/SUM(L49,L46)*1250,0),ROUNDDOWN(L46*0.5,0))</f>
        <v>0</v>
      </c>
      <c r="Q46" s="165"/>
      <c r="R46" s="114"/>
      <c r="S46" s="27"/>
      <c r="T46" s="27"/>
      <c r="U46" s="27"/>
      <c r="V46" s="27"/>
      <c r="W46" s="24"/>
    </row>
    <row r="47" spans="1:23" s="25" customFormat="1" ht="35.1" customHeight="1" thickBot="1">
      <c r="A47" s="71"/>
      <c r="B47" s="144"/>
      <c r="C47" s="144"/>
      <c r="D47" s="144"/>
      <c r="E47" s="144"/>
      <c r="F47" s="144"/>
      <c r="G47" s="143"/>
      <c r="H47" s="143"/>
      <c r="I47" s="143"/>
      <c r="J47" s="143"/>
      <c r="K47" s="143"/>
      <c r="L47" s="143"/>
      <c r="M47" s="143"/>
      <c r="N47" s="143"/>
      <c r="O47" s="143"/>
      <c r="P47" s="125"/>
      <c r="Q47" s="114"/>
      <c r="R47" s="125"/>
      <c r="S47" s="27"/>
      <c r="T47" s="27"/>
      <c r="U47" s="27"/>
      <c r="V47" s="27"/>
      <c r="W47" s="24"/>
    </row>
    <row r="48" spans="1:23" s="26" customFormat="1" ht="35.1" customHeight="1">
      <c r="A48" s="69"/>
      <c r="B48" s="801" t="s">
        <v>46</v>
      </c>
      <c r="C48" s="802"/>
      <c r="D48" s="166" t="s">
        <v>252</v>
      </c>
      <c r="E48" s="159"/>
      <c r="F48" s="167" t="s">
        <v>253</v>
      </c>
      <c r="G48" s="114"/>
      <c r="H48" s="114"/>
      <c r="I48" s="801" t="s">
        <v>90</v>
      </c>
      <c r="J48" s="802"/>
      <c r="K48" s="158" t="s">
        <v>252</v>
      </c>
      <c r="L48" s="159"/>
      <c r="M48" s="160" t="s">
        <v>253</v>
      </c>
      <c r="N48" s="841" t="s">
        <v>89</v>
      </c>
      <c r="O48" s="161" t="s">
        <v>252</v>
      </c>
      <c r="P48" s="147"/>
      <c r="Q48" s="160" t="s">
        <v>253</v>
      </c>
      <c r="R48" s="114"/>
      <c r="S48" s="27"/>
      <c r="T48" s="27"/>
      <c r="U48" s="27"/>
      <c r="V48" s="27"/>
      <c r="W48" s="24"/>
    </row>
    <row r="49" spans="1:23" s="26" customFormat="1" ht="35.1" customHeight="1" thickBot="1">
      <c r="A49" s="69"/>
      <c r="B49" s="843" t="s">
        <v>42</v>
      </c>
      <c r="C49" s="844"/>
      <c r="D49" s="168"/>
      <c r="E49" s="297">
        <f>L39-P39</f>
        <v>0</v>
      </c>
      <c r="F49" s="169"/>
      <c r="G49" s="157"/>
      <c r="H49" s="114"/>
      <c r="I49" s="806" t="s">
        <v>92</v>
      </c>
      <c r="J49" s="807"/>
      <c r="K49" s="162"/>
      <c r="L49" s="297">
        <f>E49</f>
        <v>0</v>
      </c>
      <c r="M49" s="163"/>
      <c r="N49" s="842"/>
      <c r="O49" s="164"/>
      <c r="P49" s="317">
        <f>IF(SUM(L49,L46)&gt;2500,ROUNDDOWN(L49/SUM(L49,L46)*1250,0),ROUNDDOWN(L49*0.5,0))</f>
        <v>0</v>
      </c>
      <c r="Q49" s="165"/>
      <c r="R49" s="114"/>
      <c r="S49" s="109"/>
      <c r="T49" s="27"/>
      <c r="U49" s="27"/>
      <c r="V49" s="27"/>
      <c r="W49" s="24"/>
    </row>
    <row r="50" spans="1:23" s="25" customFormat="1" ht="35.1" customHeight="1" thickBot="1">
      <c r="A50" s="71"/>
      <c r="B50" s="144"/>
      <c r="C50" s="144"/>
      <c r="D50" s="144"/>
      <c r="E50" s="144"/>
      <c r="F50" s="144"/>
      <c r="G50" s="143"/>
      <c r="H50" s="143"/>
      <c r="I50" s="143"/>
      <c r="J50" s="143"/>
      <c r="K50" s="143"/>
      <c r="L50" s="143"/>
      <c r="M50" s="143"/>
      <c r="N50" s="143"/>
      <c r="O50" s="143"/>
      <c r="P50" s="114"/>
      <c r="Q50" s="114"/>
      <c r="R50" s="114"/>
      <c r="S50" s="27"/>
      <c r="T50" s="27"/>
      <c r="U50" s="27"/>
      <c r="V50" s="27"/>
      <c r="W50" s="24"/>
    </row>
    <row r="51" spans="1:23" s="26" customFormat="1" ht="35.1" customHeight="1">
      <c r="A51" s="69"/>
      <c r="B51" s="836" t="s">
        <v>58</v>
      </c>
      <c r="C51" s="837"/>
      <c r="D51" s="837"/>
      <c r="E51" s="837"/>
      <c r="F51" s="837"/>
      <c r="G51" s="837"/>
      <c r="H51" s="837"/>
      <c r="I51" s="837"/>
      <c r="J51" s="838"/>
      <c r="K51" s="833" t="s">
        <v>51</v>
      </c>
      <c r="L51" s="834"/>
      <c r="M51" s="834"/>
      <c r="N51" s="835"/>
      <c r="O51" s="161" t="s">
        <v>252</v>
      </c>
      <c r="P51" s="170"/>
      <c r="Q51" s="160" t="s">
        <v>253</v>
      </c>
      <c r="R51" s="114"/>
      <c r="S51" s="27"/>
      <c r="T51" s="27"/>
      <c r="U51" s="27"/>
      <c r="V51" s="27"/>
      <c r="W51" s="24"/>
    </row>
    <row r="52" spans="1:23" s="26" customFormat="1" ht="35.1" customHeight="1" thickBot="1">
      <c r="A52" s="69"/>
      <c r="B52" s="839"/>
      <c r="C52" s="831"/>
      <c r="D52" s="831"/>
      <c r="E52" s="831"/>
      <c r="F52" s="831"/>
      <c r="G52" s="831"/>
      <c r="H52" s="831"/>
      <c r="I52" s="831"/>
      <c r="J52" s="840"/>
      <c r="K52" s="831" t="s">
        <v>52</v>
      </c>
      <c r="L52" s="831"/>
      <c r="M52" s="831"/>
      <c r="N52" s="832"/>
      <c r="O52" s="814">
        <f>SUM(P49,P46)</f>
        <v>0</v>
      </c>
      <c r="P52" s="815"/>
      <c r="Q52" s="816"/>
      <c r="R52" s="114"/>
      <c r="S52" s="27"/>
      <c r="T52" s="27"/>
      <c r="U52" s="27"/>
      <c r="V52" s="27"/>
      <c r="W52" s="24"/>
    </row>
    <row r="53" spans="1:23" s="26" customFormat="1" ht="24.95" customHeight="1">
      <c r="A53" s="69"/>
      <c r="B53" s="113"/>
      <c r="C53" s="113"/>
      <c r="D53" s="113"/>
      <c r="E53" s="112"/>
      <c r="F53" s="112"/>
      <c r="G53" s="112"/>
      <c r="H53" s="112"/>
      <c r="I53" s="112"/>
      <c r="J53" s="112"/>
      <c r="K53" s="112"/>
      <c r="L53" s="112"/>
      <c r="M53" s="69"/>
      <c r="N53" s="69"/>
      <c r="O53" s="75"/>
      <c r="P53" s="29"/>
      <c r="Q53" s="29"/>
      <c r="R53" s="29"/>
      <c r="S53" s="27"/>
      <c r="T53" s="27"/>
      <c r="U53" s="27"/>
      <c r="V53" s="27"/>
      <c r="W53" s="24"/>
    </row>
    <row r="54" spans="1:23" s="26" customFormat="1" ht="30" customHeight="1">
      <c r="A54" s="69"/>
      <c r="B54" s="115" t="s">
        <v>0</v>
      </c>
      <c r="C54" s="116"/>
      <c r="D54" s="116"/>
      <c r="E54" s="116"/>
      <c r="F54" s="116"/>
      <c r="G54" s="116"/>
      <c r="H54" s="116"/>
      <c r="I54" s="116"/>
      <c r="J54" s="116"/>
      <c r="K54" s="116"/>
      <c r="L54" s="116"/>
      <c r="M54" s="69"/>
      <c r="N54" s="69"/>
      <c r="O54" s="69"/>
      <c r="P54" s="69"/>
      <c r="Q54" s="69"/>
      <c r="R54" s="69"/>
    </row>
    <row r="55" spans="1:23" s="26" customFormat="1" ht="30" customHeight="1">
      <c r="A55" s="69"/>
      <c r="B55" s="115" t="s">
        <v>48</v>
      </c>
      <c r="C55" s="116"/>
      <c r="D55" s="116"/>
      <c r="E55" s="116"/>
      <c r="F55" s="116"/>
      <c r="G55" s="116"/>
      <c r="H55" s="116"/>
      <c r="I55" s="116"/>
      <c r="J55" s="116"/>
      <c r="K55" s="116"/>
      <c r="L55" s="116"/>
      <c r="M55" s="69"/>
      <c r="N55" s="69"/>
      <c r="O55" s="69"/>
      <c r="P55" s="69"/>
      <c r="Q55" s="69"/>
      <c r="R55" s="69"/>
    </row>
    <row r="56" spans="1:23" s="26" customFormat="1" ht="30" customHeight="1">
      <c r="A56" s="69"/>
      <c r="B56" s="115" t="s">
        <v>53</v>
      </c>
      <c r="C56" s="116"/>
      <c r="D56" s="116"/>
      <c r="E56" s="116"/>
      <c r="F56" s="116"/>
      <c r="G56" s="116"/>
      <c r="H56" s="116"/>
      <c r="I56" s="116"/>
      <c r="J56" s="116"/>
      <c r="K56" s="116"/>
      <c r="L56" s="116"/>
      <c r="M56" s="69"/>
      <c r="N56" s="69"/>
      <c r="O56" s="69"/>
      <c r="P56" s="69"/>
      <c r="Q56" s="69"/>
      <c r="R56" s="69"/>
    </row>
    <row r="57" spans="1:23" s="26" customFormat="1" ht="30" customHeight="1">
      <c r="B57" s="117" t="s">
        <v>103</v>
      </c>
      <c r="C57" s="118"/>
      <c r="D57" s="118"/>
      <c r="E57" s="118"/>
      <c r="F57" s="118"/>
      <c r="G57" s="118"/>
      <c r="H57" s="118"/>
      <c r="I57" s="118"/>
      <c r="J57" s="118"/>
      <c r="K57" s="118"/>
      <c r="L57" s="118"/>
    </row>
    <row r="58" spans="1:23" s="26" customFormat="1" ht="30" customHeight="1">
      <c r="B58" s="117" t="s">
        <v>54</v>
      </c>
      <c r="C58" s="118"/>
      <c r="D58" s="118"/>
      <c r="E58" s="118"/>
      <c r="F58" s="118"/>
      <c r="G58" s="118"/>
      <c r="H58" s="118"/>
      <c r="I58" s="118"/>
      <c r="J58" s="118"/>
      <c r="K58" s="118"/>
      <c r="L58" s="118"/>
    </row>
    <row r="59" spans="1:23" s="26" customFormat="1" ht="30" customHeight="1">
      <c r="B59" s="117" t="s">
        <v>55</v>
      </c>
      <c r="C59" s="118"/>
      <c r="D59" s="118"/>
      <c r="E59" s="118"/>
      <c r="F59" s="118"/>
      <c r="G59" s="118"/>
      <c r="H59" s="118"/>
      <c r="I59" s="118"/>
      <c r="J59" s="118"/>
      <c r="K59" s="118"/>
      <c r="L59" s="118"/>
    </row>
    <row r="60" spans="1:23" s="26" customFormat="1" ht="30" customHeight="1">
      <c r="B60" s="117" t="s">
        <v>56</v>
      </c>
      <c r="C60" s="118"/>
      <c r="D60" s="118"/>
      <c r="E60" s="118"/>
      <c r="F60" s="118"/>
      <c r="G60" s="118"/>
      <c r="H60" s="118"/>
      <c r="I60" s="118"/>
      <c r="J60" s="118"/>
      <c r="K60" s="118"/>
      <c r="L60" s="118"/>
    </row>
    <row r="61" spans="1:23" s="26" customFormat="1" ht="30" customHeight="1">
      <c r="B61" s="117" t="s">
        <v>57</v>
      </c>
      <c r="C61" s="118"/>
      <c r="D61" s="118"/>
      <c r="E61" s="118"/>
      <c r="F61" s="118"/>
      <c r="G61" s="118"/>
      <c r="H61" s="118"/>
      <c r="I61" s="118"/>
      <c r="J61" s="118"/>
      <c r="K61" s="118"/>
      <c r="L61" s="118"/>
    </row>
    <row r="62" spans="1:23" s="26" customFormat="1" ht="30" customHeight="1">
      <c r="B62" s="118" t="s">
        <v>104</v>
      </c>
      <c r="C62" s="118"/>
      <c r="D62" s="118"/>
      <c r="E62" s="118"/>
      <c r="F62" s="118"/>
      <c r="G62" s="118"/>
      <c r="H62" s="118"/>
      <c r="I62" s="118"/>
      <c r="J62" s="118"/>
      <c r="K62" s="118"/>
      <c r="L62" s="118"/>
    </row>
    <row r="63" spans="1:23" s="26" customFormat="1" ht="30" customHeight="1">
      <c r="B63" s="119" t="s">
        <v>105</v>
      </c>
      <c r="C63" s="118"/>
      <c r="D63" s="118"/>
      <c r="E63" s="118"/>
      <c r="F63" s="118"/>
      <c r="G63" s="118"/>
      <c r="H63" s="118"/>
      <c r="I63" s="118"/>
      <c r="J63" s="118"/>
      <c r="K63" s="118"/>
      <c r="L63" s="118"/>
    </row>
    <row r="64" spans="1:23" ht="30">
      <c r="B64" s="120"/>
      <c r="C64" s="120"/>
      <c r="D64" s="120"/>
      <c r="E64" s="120"/>
      <c r="F64" s="120"/>
      <c r="G64" s="120"/>
      <c r="H64" s="120"/>
      <c r="I64" s="120"/>
      <c r="J64" s="120"/>
      <c r="K64" s="120"/>
      <c r="L64" s="120"/>
    </row>
  </sheetData>
  <sheetProtection password="87FE" sheet="1" selectLockedCells="1"/>
  <mergeCells count="86">
    <mergeCell ref="N38:N39"/>
    <mergeCell ref="R38:R39"/>
    <mergeCell ref="B38:C39"/>
    <mergeCell ref="G38:H39"/>
    <mergeCell ref="I38:J39"/>
    <mergeCell ref="A2:R2"/>
    <mergeCell ref="B11:G11"/>
    <mergeCell ref="I11:R11"/>
    <mergeCell ref="B12:C13"/>
    <mergeCell ref="I12:J13"/>
    <mergeCell ref="B4:F4"/>
    <mergeCell ref="C5:F5"/>
    <mergeCell ref="H5:L5"/>
    <mergeCell ref="P5:Q5"/>
    <mergeCell ref="M5:O5"/>
    <mergeCell ref="D12:H12"/>
    <mergeCell ref="G4:L4"/>
    <mergeCell ref="G13:H13"/>
    <mergeCell ref="G17:H17"/>
    <mergeCell ref="B14:C15"/>
    <mergeCell ref="G14:H14"/>
    <mergeCell ref="I14:J15"/>
    <mergeCell ref="G28:H28"/>
    <mergeCell ref="B16:C17"/>
    <mergeCell ref="B18:C19"/>
    <mergeCell ref="I16:J17"/>
    <mergeCell ref="G27:H27"/>
    <mergeCell ref="G16:H16"/>
    <mergeCell ref="B20:C21"/>
    <mergeCell ref="B22:C23"/>
    <mergeCell ref="B24:C25"/>
    <mergeCell ref="B26:C27"/>
    <mergeCell ref="B28:C29"/>
    <mergeCell ref="G24:H24"/>
    <mergeCell ref="O52:Q52"/>
    <mergeCell ref="K12:N12"/>
    <mergeCell ref="O12:R12"/>
    <mergeCell ref="L43:L44"/>
    <mergeCell ref="M43:N44"/>
    <mergeCell ref="I41:N42"/>
    <mergeCell ref="K52:N52"/>
    <mergeCell ref="I49:J49"/>
    <mergeCell ref="K51:N51"/>
    <mergeCell ref="B51:J52"/>
    <mergeCell ref="N48:N49"/>
    <mergeCell ref="B49:C49"/>
    <mergeCell ref="N45:N46"/>
    <mergeCell ref="G22:H22"/>
    <mergeCell ref="I43:J44"/>
    <mergeCell ref="G15:H15"/>
    <mergeCell ref="G26:H26"/>
    <mergeCell ref="I18:J19"/>
    <mergeCell ref="G25:H25"/>
    <mergeCell ref="G21:H21"/>
    <mergeCell ref="G19:H19"/>
    <mergeCell ref="G23:H23"/>
    <mergeCell ref="I20:J21"/>
    <mergeCell ref="I22:J23"/>
    <mergeCell ref="I24:J25"/>
    <mergeCell ref="I26:J27"/>
    <mergeCell ref="G18:H18"/>
    <mergeCell ref="G20:H20"/>
    <mergeCell ref="B48:C48"/>
    <mergeCell ref="I48:J48"/>
    <mergeCell ref="G35:H35"/>
    <mergeCell ref="B45:C45"/>
    <mergeCell ref="I45:J45"/>
    <mergeCell ref="B46:C46"/>
    <mergeCell ref="I46:J46"/>
    <mergeCell ref="B34:C35"/>
    <mergeCell ref="G37:H37"/>
    <mergeCell ref="G34:H34"/>
    <mergeCell ref="G36:H36"/>
    <mergeCell ref="G29:H29"/>
    <mergeCell ref="G31:H31"/>
    <mergeCell ref="G33:H33"/>
    <mergeCell ref="B36:C37"/>
    <mergeCell ref="I30:J31"/>
    <mergeCell ref="I32:J33"/>
    <mergeCell ref="I34:J35"/>
    <mergeCell ref="I36:J37"/>
    <mergeCell ref="B30:C31"/>
    <mergeCell ref="B32:C33"/>
    <mergeCell ref="I28:J29"/>
    <mergeCell ref="G30:H30"/>
    <mergeCell ref="G32:H32"/>
  </mergeCells>
  <phoneticPr fontId="1"/>
  <conditionalFormatting sqref="O14:R39">
    <cfRule type="expression" dxfId="7" priority="1">
      <formula>$B$9="■"</formula>
    </cfRule>
  </conditionalFormatting>
  <dataValidations count="1">
    <dataValidation type="list" allowBlank="1" showInputMessage="1" showErrorMessage="1" sqref="B8:B9">
      <formula1>"□,■"</formula1>
    </dataValidation>
  </dataValidations>
  <pageMargins left="0.70866141732283472" right="0.70866141732283472" top="0.74803149606299213" bottom="0.74803149606299213" header="0.31496062992125984" footer="0.31496062992125984"/>
  <pageSetup paperSize="9" scale="2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交付申請（入力フォーム）</vt:lpstr>
      <vt:lpstr>交付申請（記入例）</vt:lpstr>
      <vt:lpstr>交付申請（別紙１）</vt:lpstr>
      <vt:lpstr>交付申請（別紙２）</vt:lpstr>
      <vt:lpstr>住戸毎の個別明細（別紙２－２）</vt:lpstr>
      <vt:lpstr>交付申請（別添１）</vt:lpstr>
      <vt:lpstr>事業進捗予定表（別添５）</vt:lpstr>
      <vt:lpstr>住戸毎の完了予定一覧表（別添６）</vt:lpstr>
      <vt:lpstr>補助対象事業費の内訳【タイプ1】（別添４ー１）</vt:lpstr>
      <vt:lpstr>補助対象事業費の内訳【タイプ2】（別添４－２）</vt:lpstr>
      <vt:lpstr>補助対象事業費の内訳【タイプ3】（別添４－３）</vt:lpstr>
      <vt:lpstr>補助対象事業費の内訳【タイプ4】（別添４－４）</vt:lpstr>
      <vt:lpstr>補助対象事業費の内訳【タイプ5】（別添４－５）</vt:lpstr>
      <vt:lpstr>'交付申請（記入例）'!Print_Area</vt:lpstr>
      <vt:lpstr>'交付申請（入力フォーム）'!Print_Area</vt:lpstr>
      <vt:lpstr>'交付申請（別紙１）'!Print_Area</vt:lpstr>
      <vt:lpstr>'交付申請（別紙２）'!Print_Area</vt:lpstr>
      <vt:lpstr>'交付申請（別添１）'!Print_Area</vt:lpstr>
      <vt:lpstr>'事業進捗予定表（別添５）'!Print_Area</vt:lpstr>
      <vt:lpstr>'住戸毎の完了予定一覧表（別添６）'!Print_Area</vt:lpstr>
      <vt:lpstr>'住戸毎の個別明細（別紙２－２）'!Print_Area</vt:lpstr>
      <vt:lpstr>'補助対象事業費の内訳【タイプ1】（別添４ー１）'!Print_Area</vt:lpstr>
      <vt:lpstr>'補助対象事業費の内訳【タイプ2】（別添４－２）'!Print_Area</vt:lpstr>
      <vt:lpstr>'補助対象事業費の内訳【タイプ3】（別添４－３）'!Print_Area</vt:lpstr>
      <vt:lpstr>'補助対象事業費の内訳【タイプ4】（別添４－４）'!Print_Area</vt:lpstr>
      <vt:lpstr>'補助対象事業費の内訳【タイプ5】（別添４－５）'!Print_Area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 </cp:lastModifiedBy>
  <cp:lastPrinted>2022-05-20T01:13:39Z</cp:lastPrinted>
  <dcterms:created xsi:type="dcterms:W3CDTF">2018-06-18T13:53:01Z</dcterms:created>
  <dcterms:modified xsi:type="dcterms:W3CDTF">2022-06-21T00:18:46Z</dcterms:modified>
</cp:coreProperties>
</file>