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rsv2002\NAS\1404-B001-H\総合支援室\あんしん居住支援室（共有）\5.HP・システム関連\shibata\WEB_html\LCCM_Web\doc\"/>
    </mc:Choice>
  </mc:AlternateContent>
  <bookViews>
    <workbookView xWindow="0" yWindow="0" windowWidth="28800" windowHeight="11835" tabRatio="866"/>
  </bookViews>
  <sheets>
    <sheet name="交付申請（入力フォーム）" sheetId="64" r:id="rId1"/>
    <sheet name="交付申請（記入例）" sheetId="73" r:id="rId2"/>
    <sheet name="交付申請（別紙１）" sheetId="3" r:id="rId3"/>
    <sheet name="交付申請（別紙２）" sheetId="5" r:id="rId4"/>
    <sheet name="住戸毎の個別明細（別紙２－２）" sheetId="60" r:id="rId5"/>
    <sheet name="交付申請（別添１）" sheetId="54" r:id="rId6"/>
    <sheet name="事業進捗予定表（別添５）" sheetId="58" r:id="rId7"/>
    <sheet name="住戸毎の完了予定一覧表（別添６）" sheetId="61" r:id="rId8"/>
    <sheet name="補助対象事業費の内訳【タイプ1】（別添４ー１）" sheetId="29" r:id="rId9"/>
    <sheet name="補助対象事業費の内訳【タイプ2】（別添４－２）" sheetId="69" r:id="rId10"/>
    <sheet name="補助対象事業費の内訳【タイプ3】（別添４－３）" sheetId="70" r:id="rId11"/>
    <sheet name="補助対象事業費の内訳【タイプ4】（別添４－４）" sheetId="71" r:id="rId12"/>
    <sheet name="補助対象事業費の内訳【タイプ5】（別添４－５）" sheetId="72" r:id="rId13"/>
  </sheets>
  <externalReferences>
    <externalReference r:id="rId14"/>
    <externalReference r:id="rId15"/>
  </externalReferences>
  <definedNames>
    <definedName name="_☑" localSheetId="1">#REF!</definedName>
    <definedName name="_☑" localSheetId="5">[1]補助対象事業費!$R$9:$R$10</definedName>
    <definedName name="_☑" localSheetId="6">#REF!</definedName>
    <definedName name="_☑" localSheetId="7">#REF!</definedName>
    <definedName name="_☑" localSheetId="4">#REF!</definedName>
    <definedName name="_☑" localSheetId="9">#REF!</definedName>
    <definedName name="_☑" localSheetId="10">#REF!</definedName>
    <definedName name="_☑" localSheetId="11">#REF!</definedName>
    <definedName name="_☑" localSheetId="12">#REF!</definedName>
    <definedName name="_☑">#REF!</definedName>
    <definedName name="_dl1">'[2]7（適合確認2）'!$C$809:$D$809</definedName>
    <definedName name="_dl2" localSheetId="1">#REF!</definedName>
    <definedName name="_dl2" localSheetId="8">#REF!</definedName>
    <definedName name="_dl2" localSheetId="9">#REF!</definedName>
    <definedName name="_dl2" localSheetId="10">#REF!</definedName>
    <definedName name="_dl2" localSheetId="11">#REF!</definedName>
    <definedName name="_dl2" localSheetId="12">#REF!</definedName>
    <definedName name="_dl2">#REF!</definedName>
    <definedName name="_xlnm.Print_Area" localSheetId="1">'交付申請（記入例）'!$A$1:$AR$98</definedName>
    <definedName name="_xlnm.Print_Area" localSheetId="0">'交付申請（入力フォーム）'!$A$1:$AR$98</definedName>
    <definedName name="_xlnm.Print_Area" localSheetId="2">'交付申請（別紙１）'!$A$1:$O$25</definedName>
    <definedName name="_xlnm.Print_Area" localSheetId="3">'交付申請（別紙２）'!$A$1:$AA$64</definedName>
    <definedName name="_xlnm.Print_Area" localSheetId="5">'交付申請（別添１）'!$A$1:$F$50</definedName>
    <definedName name="_xlnm.Print_Area" localSheetId="6">'事業進捗予定表（別添５）'!$A$1:$P$43</definedName>
    <definedName name="_xlnm.Print_Area" localSheetId="7">'住戸毎の完了予定一覧表（別添６）'!$A$1:$H$44</definedName>
    <definedName name="_xlnm.Print_Area" localSheetId="4">'住戸毎の個別明細（別紙２－２）'!$A$1:$J$42</definedName>
    <definedName name="_xlnm.Print_Area" localSheetId="8">'補助対象事業費の内訳【タイプ1】（別添４ー１）'!$A$1:$R$63</definedName>
    <definedName name="_xlnm.Print_Area" localSheetId="9">'補助対象事業費の内訳【タイプ2】（別添４－２）'!$A$1:$R$63</definedName>
    <definedName name="_xlnm.Print_Area" localSheetId="10">'補助対象事業費の内訳【タイプ3】（別添４－３）'!$A$1:$R$63</definedName>
    <definedName name="_xlnm.Print_Area" localSheetId="11">'補助対象事業費の内訳【タイプ4】（別添４－４）'!$A$1:$R$63</definedName>
    <definedName name="_xlnm.Print_Area" localSheetId="12">'補助対象事業費の内訳【タイプ5】（別添４－５）'!$A$1:$R$63</definedName>
    <definedName name="チェック" localSheetId="1">#REF!</definedName>
    <definedName name="チェック" localSheetId="6">#REF!</definedName>
    <definedName name="チェック" localSheetId="7">#REF!</definedName>
    <definedName name="チェック" localSheetId="4">#REF!</definedName>
    <definedName name="チェック" localSheetId="9">#REF!</definedName>
    <definedName name="チェック" localSheetId="10">#REF!</definedName>
    <definedName name="チェック" localSheetId="11">#REF!</definedName>
    <definedName name="チェック" localSheetId="12">#REF!</definedName>
    <definedName name="チェック">#REF!</definedName>
    <definedName name="データ" localSheetId="1">#REF!</definedName>
    <definedName name="データ" localSheetId="9">#REF!</definedName>
    <definedName name="データ" localSheetId="10">#REF!</definedName>
    <definedName name="データ" localSheetId="11">#REF!</definedName>
    <definedName name="データ" localSheetId="12">#REF!</definedName>
    <definedName name="データ">#REF!</definedName>
    <definedName name="テーブル" localSheetId="1">#REF!</definedName>
    <definedName name="テーブル" localSheetId="9">#REF!</definedName>
    <definedName name="テーブル" localSheetId="10">#REF!</definedName>
    <definedName name="テーブル" localSheetId="11">#REF!</definedName>
    <definedName name="テーブル" localSheetId="12">#REF!</definedName>
    <definedName name="テーブル">#REF!</definedName>
    <definedName name="地域" localSheetId="1">#REF!</definedName>
    <definedName name="地域" localSheetId="8">#REF!</definedName>
    <definedName name="地域" localSheetId="9">#REF!</definedName>
    <definedName name="地域" localSheetId="10">#REF!</definedName>
    <definedName name="地域" localSheetId="11">#REF!</definedName>
    <definedName name="地域" localSheetId="12">#REF!</definedName>
    <definedName name="地域">#REF!</definedName>
    <definedName name="地域１" localSheetId="1">#REF!</definedName>
    <definedName name="地域１" localSheetId="8">#REF!</definedName>
    <definedName name="地域１" localSheetId="9">#REF!</definedName>
    <definedName name="地域１" localSheetId="10">#REF!</definedName>
    <definedName name="地域１" localSheetId="11">#REF!</definedName>
    <definedName name="地域１" localSheetId="12">#REF!</definedName>
    <definedName name="地域１">#REF!</definedName>
    <definedName name="様式●＿辞退届" localSheetId="1">#REF!</definedName>
    <definedName name="様式●＿辞退届" localSheetId="8">#REF!</definedName>
    <definedName name="様式●＿辞退届" localSheetId="9">#REF!</definedName>
    <definedName name="様式●＿辞退届" localSheetId="10">#REF!</definedName>
    <definedName name="様式●＿辞退届" localSheetId="11">#REF!</definedName>
    <definedName name="様式●＿辞退届" localSheetId="12">#REF!</definedName>
    <definedName name="様式●＿辞退届">#REF!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4" i="58" l="1"/>
  <c r="I26" i="64" l="1"/>
  <c r="I25" i="64"/>
  <c r="I24" i="64"/>
  <c r="G26" i="64"/>
  <c r="G25" i="64"/>
  <c r="G24" i="64"/>
  <c r="B7" i="61" l="1"/>
  <c r="B8" i="61"/>
  <c r="G7" i="61"/>
  <c r="Q28" i="73" l="1"/>
  <c r="Q28" i="64"/>
  <c r="F11" i="61" l="1"/>
  <c r="D7" i="61"/>
  <c r="D9" i="61"/>
  <c r="D12" i="61"/>
  <c r="D11" i="61"/>
  <c r="E10" i="61"/>
  <c r="F12" i="61"/>
  <c r="J8" i="58" l="1"/>
  <c r="AL97" i="73" l="1"/>
  <c r="AH97" i="73"/>
  <c r="Z97" i="73"/>
  <c r="X81" i="73" s="1"/>
  <c r="W80" i="73"/>
  <c r="AL78" i="73"/>
  <c r="AH78" i="73"/>
  <c r="X62" i="73" s="1"/>
  <c r="Z78" i="73"/>
  <c r="C74" i="73"/>
  <c r="C73" i="73"/>
  <c r="C72" i="73"/>
  <c r="C71" i="73"/>
  <c r="C70" i="73"/>
  <c r="C69" i="73"/>
  <c r="C68" i="73"/>
  <c r="C67" i="73"/>
  <c r="C66" i="73"/>
  <c r="C65" i="73"/>
  <c r="C64" i="73"/>
  <c r="C63" i="73"/>
  <c r="C62" i="73"/>
  <c r="W61" i="73"/>
  <c r="C61" i="73"/>
  <c r="C60" i="73"/>
  <c r="AL59" i="73"/>
  <c r="AH59" i="73"/>
  <c r="X43" i="73" s="1"/>
  <c r="Z59" i="73"/>
  <c r="C59" i="73"/>
  <c r="C58" i="73"/>
  <c r="C57" i="73"/>
  <c r="C56" i="73"/>
  <c r="C55" i="73"/>
  <c r="C54" i="73"/>
  <c r="C53" i="73"/>
  <c r="C52" i="73"/>
  <c r="C51" i="73"/>
  <c r="C50" i="73"/>
  <c r="C49" i="73"/>
  <c r="C48" i="73"/>
  <c r="C47" i="73"/>
  <c r="C46" i="73"/>
  <c r="C45" i="73"/>
  <c r="C44" i="73"/>
  <c r="C43" i="73"/>
  <c r="W42" i="73"/>
  <c r="C42" i="73"/>
  <c r="C41" i="73"/>
  <c r="AL40" i="73"/>
  <c r="AH40" i="73"/>
  <c r="Z40" i="73"/>
  <c r="C40" i="73"/>
  <c r="S28" i="73"/>
  <c r="O28" i="73"/>
  <c r="I26" i="73"/>
  <c r="G26" i="73"/>
  <c r="I25" i="73"/>
  <c r="G25" i="73"/>
  <c r="I24" i="73"/>
  <c r="G24" i="73"/>
  <c r="W23" i="73"/>
  <c r="AL21" i="73"/>
  <c r="AH21" i="73"/>
  <c r="Z21" i="73"/>
  <c r="W4" i="73"/>
  <c r="X5" i="73" l="1"/>
  <c r="X24" i="73"/>
  <c r="B9" i="29"/>
  <c r="B8" i="29"/>
  <c r="N11" i="3" l="1"/>
  <c r="N12" i="3" s="1"/>
  <c r="J11" i="3"/>
  <c r="G11" i="3"/>
  <c r="D11" i="3"/>
  <c r="L30" i="58" l="1"/>
  <c r="P16" i="5" l="1"/>
  <c r="P14" i="5"/>
  <c r="P12" i="5"/>
  <c r="P10" i="5"/>
  <c r="P8" i="5"/>
  <c r="AL97" i="64"/>
  <c r="AL78" i="64"/>
  <c r="AL59" i="64"/>
  <c r="AL40" i="64"/>
  <c r="AL21" i="64"/>
  <c r="P37" i="70" l="1"/>
  <c r="P35" i="70"/>
  <c r="P33" i="70"/>
  <c r="P31" i="70"/>
  <c r="P29" i="70"/>
  <c r="P27" i="70"/>
  <c r="P25" i="70"/>
  <c r="P23" i="70"/>
  <c r="P21" i="70"/>
  <c r="P19" i="70"/>
  <c r="P17" i="70"/>
  <c r="P15" i="70"/>
  <c r="R37" i="70"/>
  <c r="R35" i="70"/>
  <c r="R33" i="70"/>
  <c r="R31" i="70"/>
  <c r="R29" i="70"/>
  <c r="R27" i="70"/>
  <c r="R25" i="70"/>
  <c r="R23" i="70"/>
  <c r="R21" i="70"/>
  <c r="R19" i="70"/>
  <c r="R17" i="70"/>
  <c r="R15" i="70"/>
  <c r="B8" i="72" l="1"/>
  <c r="B9" i="72"/>
  <c r="P37" i="72"/>
  <c r="P35" i="72"/>
  <c r="P33" i="72"/>
  <c r="P31" i="72"/>
  <c r="P29" i="72"/>
  <c r="P27" i="72"/>
  <c r="P25" i="72"/>
  <c r="P23" i="72"/>
  <c r="P21" i="72"/>
  <c r="P19" i="72"/>
  <c r="P17" i="72"/>
  <c r="P15" i="72"/>
  <c r="R37" i="72"/>
  <c r="R35" i="72"/>
  <c r="R33" i="72"/>
  <c r="R31" i="72"/>
  <c r="R29" i="72"/>
  <c r="R27" i="72"/>
  <c r="R25" i="72"/>
  <c r="R23" i="72"/>
  <c r="R21" i="72"/>
  <c r="R19" i="72"/>
  <c r="R17" i="72"/>
  <c r="R15" i="72"/>
  <c r="N37" i="72"/>
  <c r="N35" i="72"/>
  <c r="N33" i="72"/>
  <c r="N31" i="72"/>
  <c r="N29" i="72"/>
  <c r="N27" i="72"/>
  <c r="N25" i="72"/>
  <c r="N23" i="72"/>
  <c r="N21" i="72"/>
  <c r="N19" i="72"/>
  <c r="N17" i="72"/>
  <c r="N15" i="72"/>
  <c r="L37" i="72"/>
  <c r="L35" i="72"/>
  <c r="L33" i="72"/>
  <c r="L31" i="72"/>
  <c r="L29" i="72"/>
  <c r="L27" i="72"/>
  <c r="L25" i="72"/>
  <c r="L23" i="72"/>
  <c r="L21" i="72"/>
  <c r="L19" i="72"/>
  <c r="L17" i="72"/>
  <c r="L15" i="72"/>
  <c r="N37" i="71"/>
  <c r="N35" i="71"/>
  <c r="N31" i="71"/>
  <c r="N29" i="71"/>
  <c r="N27" i="71"/>
  <c r="N25" i="71"/>
  <c r="N23" i="71"/>
  <c r="N21" i="71"/>
  <c r="N19" i="71"/>
  <c r="N17" i="71"/>
  <c r="N15" i="71"/>
  <c r="L37" i="71"/>
  <c r="L35" i="71"/>
  <c r="L33" i="71"/>
  <c r="L31" i="71"/>
  <c r="L29" i="71"/>
  <c r="L27" i="71"/>
  <c r="L25" i="71"/>
  <c r="L23" i="71"/>
  <c r="L21" i="71"/>
  <c r="L19" i="71"/>
  <c r="L17" i="71"/>
  <c r="L15" i="71"/>
  <c r="N37" i="70"/>
  <c r="N35" i="70"/>
  <c r="N33" i="70"/>
  <c r="N31" i="70"/>
  <c r="N29" i="70"/>
  <c r="N27" i="70"/>
  <c r="N25" i="70"/>
  <c r="N23" i="70"/>
  <c r="N21" i="70"/>
  <c r="N19" i="70"/>
  <c r="N17" i="70"/>
  <c r="N15" i="70"/>
  <c r="L37" i="70"/>
  <c r="L35" i="70"/>
  <c r="L33" i="70"/>
  <c r="L31" i="70"/>
  <c r="L29" i="70"/>
  <c r="L27" i="70"/>
  <c r="L25" i="70"/>
  <c r="L23" i="70"/>
  <c r="L21" i="70"/>
  <c r="L19" i="70"/>
  <c r="L17" i="70"/>
  <c r="L15" i="70"/>
  <c r="G37" i="72"/>
  <c r="G35" i="72"/>
  <c r="G33" i="72"/>
  <c r="G31" i="72"/>
  <c r="G29" i="72"/>
  <c r="G27" i="72"/>
  <c r="G25" i="72"/>
  <c r="G23" i="72"/>
  <c r="G21" i="72"/>
  <c r="G19" i="72"/>
  <c r="G17" i="72"/>
  <c r="G15" i="72"/>
  <c r="E37" i="72"/>
  <c r="E35" i="72"/>
  <c r="E33" i="72"/>
  <c r="E31" i="72"/>
  <c r="E29" i="72"/>
  <c r="E27" i="72"/>
  <c r="E25" i="72"/>
  <c r="E23" i="72"/>
  <c r="E21" i="72"/>
  <c r="E19" i="72"/>
  <c r="E17" i="72"/>
  <c r="E15" i="72"/>
  <c r="B36" i="72"/>
  <c r="B34" i="72"/>
  <c r="B32" i="72"/>
  <c r="B30" i="72"/>
  <c r="B28" i="72"/>
  <c r="B26" i="72"/>
  <c r="B24" i="72"/>
  <c r="B22" i="72"/>
  <c r="B20" i="72"/>
  <c r="B18" i="72"/>
  <c r="B16" i="72"/>
  <c r="B14" i="72"/>
  <c r="B36" i="71"/>
  <c r="B34" i="71"/>
  <c r="B32" i="71"/>
  <c r="B30" i="71"/>
  <c r="B28" i="71"/>
  <c r="B26" i="71"/>
  <c r="B24" i="71"/>
  <c r="B22" i="71"/>
  <c r="B20" i="71"/>
  <c r="B18" i="71"/>
  <c r="B16" i="71"/>
  <c r="B14" i="71"/>
  <c r="R17" i="71"/>
  <c r="R19" i="71"/>
  <c r="R21" i="71"/>
  <c r="R23" i="71"/>
  <c r="R25" i="71"/>
  <c r="R27" i="71"/>
  <c r="R29" i="71"/>
  <c r="R31" i="71"/>
  <c r="R33" i="71"/>
  <c r="R35" i="71"/>
  <c r="R37" i="71"/>
  <c r="R15" i="71"/>
  <c r="P17" i="71"/>
  <c r="P19" i="71"/>
  <c r="P21" i="71"/>
  <c r="P23" i="71"/>
  <c r="P25" i="71"/>
  <c r="P27" i="71"/>
  <c r="P29" i="71"/>
  <c r="P31" i="71"/>
  <c r="P33" i="71"/>
  <c r="P35" i="71"/>
  <c r="P37" i="71"/>
  <c r="P15" i="71"/>
  <c r="E17" i="71"/>
  <c r="E19" i="71"/>
  <c r="E21" i="71"/>
  <c r="E23" i="71"/>
  <c r="E25" i="71"/>
  <c r="E27" i="71"/>
  <c r="E29" i="71"/>
  <c r="E31" i="71"/>
  <c r="E33" i="71"/>
  <c r="E35" i="71"/>
  <c r="E37" i="71"/>
  <c r="G17" i="71"/>
  <c r="G19" i="71"/>
  <c r="G21" i="71"/>
  <c r="G23" i="71"/>
  <c r="G25" i="71"/>
  <c r="G27" i="71"/>
  <c r="G29" i="71"/>
  <c r="G31" i="71"/>
  <c r="G33" i="71"/>
  <c r="G35" i="71"/>
  <c r="G37" i="71"/>
  <c r="B8" i="71"/>
  <c r="B9" i="71"/>
  <c r="G37" i="70"/>
  <c r="G35" i="70"/>
  <c r="G33" i="70"/>
  <c r="G31" i="70"/>
  <c r="G29" i="70"/>
  <c r="G27" i="70"/>
  <c r="G25" i="70"/>
  <c r="G23" i="70"/>
  <c r="G21" i="70"/>
  <c r="G19" i="70"/>
  <c r="G17" i="70"/>
  <c r="G15" i="70"/>
  <c r="E37" i="70"/>
  <c r="E35" i="70"/>
  <c r="E33" i="70"/>
  <c r="E31" i="70"/>
  <c r="E29" i="70"/>
  <c r="E27" i="70"/>
  <c r="E25" i="70"/>
  <c r="E23" i="70"/>
  <c r="E21" i="70"/>
  <c r="E19" i="70"/>
  <c r="E17" i="70"/>
  <c r="E15" i="70"/>
  <c r="B8" i="70"/>
  <c r="B9" i="70"/>
  <c r="B8" i="69"/>
  <c r="B9" i="69"/>
  <c r="B36" i="29"/>
  <c r="B34" i="29"/>
  <c r="B32" i="29"/>
  <c r="B30" i="29"/>
  <c r="B28" i="29"/>
  <c r="B26" i="29"/>
  <c r="B24" i="29"/>
  <c r="B22" i="29"/>
  <c r="B20" i="29"/>
  <c r="B18" i="29"/>
  <c r="B16" i="29"/>
  <c r="B14" i="29"/>
  <c r="AH97" i="64" l="1"/>
  <c r="J44" i="5" s="1"/>
  <c r="Z97" i="64"/>
  <c r="AH78" i="64"/>
  <c r="J42" i="5" s="1"/>
  <c r="Z78" i="64"/>
  <c r="AH59" i="64"/>
  <c r="J40" i="5" s="1"/>
  <c r="Z59" i="64"/>
  <c r="J14" i="5" l="1"/>
  <c r="X62" i="64"/>
  <c r="X43" i="64"/>
  <c r="J12" i="5"/>
  <c r="X81" i="64"/>
  <c r="J16" i="5"/>
  <c r="AH40" i="64"/>
  <c r="J38" i="5" s="1"/>
  <c r="Z40" i="64"/>
  <c r="J10" i="5" s="1"/>
  <c r="AH21" i="64"/>
  <c r="J36" i="5" s="1"/>
  <c r="Z21" i="64"/>
  <c r="J8" i="5" s="1"/>
  <c r="X24" i="64" l="1"/>
  <c r="X5" i="64"/>
  <c r="S28" i="64"/>
  <c r="O28" i="64"/>
  <c r="I26" i="72" l="1"/>
  <c r="I36" i="72"/>
  <c r="I34" i="72"/>
  <c r="I32" i="72"/>
  <c r="I30" i="72"/>
  <c r="I28" i="72"/>
  <c r="I36" i="71"/>
  <c r="I34" i="71"/>
  <c r="I32" i="71"/>
  <c r="I30" i="71"/>
  <c r="I28" i="71"/>
  <c r="I26" i="71"/>
  <c r="P5" i="72"/>
  <c r="C5" i="72"/>
  <c r="G15" i="71"/>
  <c r="E15" i="71"/>
  <c r="P5" i="71"/>
  <c r="C5" i="71"/>
  <c r="G4" i="72"/>
  <c r="I36" i="70"/>
  <c r="I34" i="70"/>
  <c r="I32" i="70"/>
  <c r="I30" i="70"/>
  <c r="I28" i="70"/>
  <c r="I26" i="70"/>
  <c r="I36" i="69"/>
  <c r="I34" i="69"/>
  <c r="I32" i="69"/>
  <c r="I30" i="69"/>
  <c r="I28" i="69"/>
  <c r="I26" i="69"/>
  <c r="B14" i="70"/>
  <c r="B16" i="70"/>
  <c r="B18" i="70"/>
  <c r="B20" i="70"/>
  <c r="B22" i="70"/>
  <c r="B24" i="70"/>
  <c r="B26" i="70"/>
  <c r="B28" i="70"/>
  <c r="B30" i="70"/>
  <c r="B32" i="70"/>
  <c r="B34" i="70"/>
  <c r="B36" i="70"/>
  <c r="P5" i="70"/>
  <c r="C5" i="70"/>
  <c r="P5" i="69"/>
  <c r="P39" i="69" s="1"/>
  <c r="R15" i="69"/>
  <c r="R17" i="69"/>
  <c r="R19" i="69"/>
  <c r="R21" i="69"/>
  <c r="R23" i="69"/>
  <c r="R25" i="69"/>
  <c r="R27" i="69"/>
  <c r="R29" i="69"/>
  <c r="R31" i="69"/>
  <c r="R33" i="69"/>
  <c r="R35" i="69"/>
  <c r="R37" i="69"/>
  <c r="P15" i="69"/>
  <c r="P17" i="69"/>
  <c r="P19" i="69"/>
  <c r="P21" i="69"/>
  <c r="P23" i="69"/>
  <c r="P25" i="69"/>
  <c r="P27" i="69"/>
  <c r="P29" i="69"/>
  <c r="P31" i="69"/>
  <c r="P33" i="69"/>
  <c r="P35" i="69"/>
  <c r="P37" i="69"/>
  <c r="N15" i="69"/>
  <c r="N17" i="69"/>
  <c r="N19" i="69"/>
  <c r="N21" i="69"/>
  <c r="N23" i="69"/>
  <c r="N25" i="69"/>
  <c r="N27" i="69"/>
  <c r="N29" i="69"/>
  <c r="N31" i="69"/>
  <c r="N33" i="69"/>
  <c r="N35" i="69"/>
  <c r="N37" i="69"/>
  <c r="L15" i="69"/>
  <c r="L17" i="69"/>
  <c r="L19" i="69"/>
  <c r="L21" i="69"/>
  <c r="L23" i="69"/>
  <c r="L25" i="69"/>
  <c r="L27" i="69"/>
  <c r="L29" i="69"/>
  <c r="L31" i="69"/>
  <c r="L33" i="69"/>
  <c r="L35" i="69"/>
  <c r="L37" i="69"/>
  <c r="G15" i="69"/>
  <c r="G17" i="69"/>
  <c r="G19" i="69"/>
  <c r="G21" i="69"/>
  <c r="G23" i="69"/>
  <c r="G25" i="69"/>
  <c r="G27" i="69"/>
  <c r="G29" i="69"/>
  <c r="G31" i="69"/>
  <c r="G33" i="69"/>
  <c r="G35" i="69"/>
  <c r="G37" i="69"/>
  <c r="E15" i="69"/>
  <c r="E17" i="69"/>
  <c r="E19" i="69"/>
  <c r="E21" i="69"/>
  <c r="E23" i="69"/>
  <c r="E25" i="69"/>
  <c r="E27" i="69"/>
  <c r="E29" i="69"/>
  <c r="E31" i="69"/>
  <c r="E33" i="69"/>
  <c r="E35" i="69"/>
  <c r="E37" i="69"/>
  <c r="B14" i="69"/>
  <c r="B16" i="69"/>
  <c r="B18" i="69"/>
  <c r="B20" i="69"/>
  <c r="B22" i="69"/>
  <c r="B24" i="69"/>
  <c r="B26" i="69"/>
  <c r="B28" i="69"/>
  <c r="B30" i="69"/>
  <c r="B32" i="69"/>
  <c r="B34" i="69"/>
  <c r="B36" i="69"/>
  <c r="C5" i="69"/>
  <c r="G4" i="71"/>
  <c r="G4" i="70"/>
  <c r="G4" i="69"/>
  <c r="P39" i="70" l="1"/>
  <c r="E39" i="70"/>
  <c r="L46" i="70" s="1"/>
  <c r="L39" i="69"/>
  <c r="P39" i="72"/>
  <c r="L39" i="71"/>
  <c r="E39" i="69"/>
  <c r="L46" i="69" s="1"/>
  <c r="L39" i="72"/>
  <c r="E39" i="72"/>
  <c r="L46" i="72" s="1"/>
  <c r="E39" i="71"/>
  <c r="L46" i="71" s="1"/>
  <c r="P39" i="71"/>
  <c r="B8" i="58"/>
  <c r="I36" i="29"/>
  <c r="I34" i="29"/>
  <c r="I32" i="29"/>
  <c r="I30" i="29"/>
  <c r="I28" i="29"/>
  <c r="I26" i="29"/>
  <c r="A43" i="5"/>
  <c r="A41" i="5"/>
  <c r="A39" i="5"/>
  <c r="A37" i="5"/>
  <c r="E49" i="71" l="1"/>
  <c r="L49" i="71" s="1"/>
  <c r="E49" i="69"/>
  <c r="L49" i="69" s="1"/>
  <c r="E49" i="72"/>
  <c r="L49" i="72" s="1"/>
  <c r="P49" i="71" l="1"/>
  <c r="W42" i="5" s="1"/>
  <c r="P42" i="5"/>
  <c r="P46" i="72"/>
  <c r="W16" i="5" s="1"/>
  <c r="P44" i="5"/>
  <c r="P46" i="69"/>
  <c r="W10" i="5" s="1"/>
  <c r="P38" i="5"/>
  <c r="P49" i="72"/>
  <c r="P46" i="71"/>
  <c r="P49" i="69"/>
  <c r="A35" i="5"/>
  <c r="A15" i="5"/>
  <c r="A13" i="5"/>
  <c r="A11" i="5"/>
  <c r="A9" i="5"/>
  <c r="A7" i="5"/>
  <c r="O52" i="72" l="1"/>
  <c r="W44" i="5"/>
  <c r="O52" i="69"/>
  <c r="W38" i="5"/>
  <c r="O52" i="71"/>
  <c r="W14" i="5"/>
  <c r="A44" i="61"/>
  <c r="A42" i="60"/>
  <c r="O43" i="58"/>
  <c r="AA30" i="5"/>
  <c r="AA58" i="5"/>
  <c r="O20" i="3"/>
  <c r="F44" i="5" l="1"/>
  <c r="F42" i="5"/>
  <c r="F40" i="5"/>
  <c r="F38" i="5"/>
  <c r="E37" i="29"/>
  <c r="F10" i="5" l="1"/>
  <c r="F5" i="54" l="1"/>
  <c r="F6" i="54"/>
  <c r="F7" i="54"/>
  <c r="F8" i="54"/>
  <c r="F9" i="54"/>
  <c r="F10" i="54"/>
  <c r="D14" i="54"/>
  <c r="H14" i="3"/>
  <c r="F36" i="5"/>
  <c r="G4" i="29"/>
  <c r="C5" i="29" l="1"/>
  <c r="P5" i="29"/>
  <c r="R37" i="29"/>
  <c r="R35" i="29"/>
  <c r="R33" i="29"/>
  <c r="R31" i="29"/>
  <c r="R29" i="29"/>
  <c r="R27" i="29"/>
  <c r="R25" i="29"/>
  <c r="R23" i="29"/>
  <c r="R21" i="29"/>
  <c r="R19" i="29"/>
  <c r="R17" i="29"/>
  <c r="R15" i="29"/>
  <c r="P37" i="29"/>
  <c r="P35" i="29"/>
  <c r="P33" i="29"/>
  <c r="P31" i="29"/>
  <c r="P29" i="29"/>
  <c r="P27" i="29"/>
  <c r="P25" i="29"/>
  <c r="P23" i="29"/>
  <c r="P21" i="29"/>
  <c r="P19" i="29"/>
  <c r="P17" i="29"/>
  <c r="P15" i="29"/>
  <c r="P39" i="29" l="1"/>
  <c r="N37" i="29"/>
  <c r="N35" i="29"/>
  <c r="N33" i="29"/>
  <c r="N31" i="29"/>
  <c r="N29" i="29"/>
  <c r="N27" i="29"/>
  <c r="N25" i="29"/>
  <c r="N23" i="29"/>
  <c r="N21" i="29"/>
  <c r="N19" i="29"/>
  <c r="N17" i="29"/>
  <c r="N15" i="29"/>
  <c r="L37" i="29"/>
  <c r="L35" i="29"/>
  <c r="L33" i="29"/>
  <c r="L31" i="29"/>
  <c r="L29" i="29"/>
  <c r="L27" i="29"/>
  <c r="L25" i="29"/>
  <c r="L23" i="29"/>
  <c r="L21" i="29"/>
  <c r="L19" i="29"/>
  <c r="L17" i="29"/>
  <c r="L15" i="29"/>
  <c r="E35" i="29"/>
  <c r="E33" i="29"/>
  <c r="E31" i="29"/>
  <c r="E29" i="29"/>
  <c r="E27" i="29"/>
  <c r="E25" i="29"/>
  <c r="E23" i="29"/>
  <c r="E21" i="29"/>
  <c r="E19" i="29"/>
  <c r="E17" i="29"/>
  <c r="E15" i="29"/>
  <c r="G37" i="29"/>
  <c r="G35" i="29"/>
  <c r="G33" i="29"/>
  <c r="G31" i="29"/>
  <c r="G29" i="29"/>
  <c r="G27" i="29"/>
  <c r="G25" i="29"/>
  <c r="G23" i="29"/>
  <c r="G21" i="29"/>
  <c r="G19" i="29"/>
  <c r="G17" i="29"/>
  <c r="G15" i="29"/>
  <c r="E39" i="29" l="1"/>
  <c r="C74" i="64"/>
  <c r="C73" i="64"/>
  <c r="C72" i="64"/>
  <c r="C71" i="64"/>
  <c r="C70" i="64"/>
  <c r="C69" i="64"/>
  <c r="C68" i="64"/>
  <c r="C67" i="64"/>
  <c r="C66" i="64"/>
  <c r="C65" i="64"/>
  <c r="C64" i="64"/>
  <c r="C63" i="64"/>
  <c r="C62" i="64"/>
  <c r="C61" i="64"/>
  <c r="C60" i="64"/>
  <c r="C59" i="64"/>
  <c r="C58" i="64"/>
  <c r="C57" i="64"/>
  <c r="C56" i="64"/>
  <c r="C55" i="64"/>
  <c r="C54" i="64"/>
  <c r="C53" i="64"/>
  <c r="C52" i="64"/>
  <c r="C51" i="64"/>
  <c r="C50" i="64"/>
  <c r="C49" i="64"/>
  <c r="B14" i="60" s="1"/>
  <c r="C48" i="64"/>
  <c r="C47" i="64"/>
  <c r="C46" i="64"/>
  <c r="C45" i="64"/>
  <c r="C44" i="64"/>
  <c r="C43" i="64"/>
  <c r="C42" i="64"/>
  <c r="C41" i="64"/>
  <c r="C40" i="64"/>
  <c r="B5" i="60" s="1"/>
  <c r="D5" i="60" l="1"/>
  <c r="G5" i="60"/>
  <c r="G14" i="60"/>
  <c r="D14" i="60"/>
  <c r="Z38" i="5"/>
  <c r="B6" i="60"/>
  <c r="B7" i="60"/>
  <c r="B8" i="60"/>
  <c r="B9" i="60"/>
  <c r="B10" i="60"/>
  <c r="B11" i="60"/>
  <c r="B12" i="60"/>
  <c r="B13" i="60"/>
  <c r="B15" i="60"/>
  <c r="B16" i="60"/>
  <c r="B17" i="60"/>
  <c r="B18" i="60"/>
  <c r="B19" i="60"/>
  <c r="B20" i="60"/>
  <c r="B21" i="60"/>
  <c r="B22" i="60"/>
  <c r="B23" i="60"/>
  <c r="B24" i="60"/>
  <c r="B25" i="60"/>
  <c r="B26" i="60"/>
  <c r="B27" i="60"/>
  <c r="B28" i="60"/>
  <c r="B29" i="60"/>
  <c r="B30" i="60"/>
  <c r="B31" i="60"/>
  <c r="B32" i="60"/>
  <c r="B33" i="60"/>
  <c r="B34" i="60"/>
  <c r="B35" i="60"/>
  <c r="B36" i="60"/>
  <c r="B37" i="60"/>
  <c r="B38" i="60"/>
  <c r="B39" i="60"/>
  <c r="C5" i="60"/>
  <c r="E5" i="60" s="1"/>
  <c r="C6" i="60"/>
  <c r="C7" i="60"/>
  <c r="C8" i="60"/>
  <c r="C9" i="60"/>
  <c r="C10" i="60"/>
  <c r="C11" i="60"/>
  <c r="C12" i="60"/>
  <c r="C13" i="60"/>
  <c r="C14" i="60"/>
  <c r="E14" i="60" s="1"/>
  <c r="C15" i="60"/>
  <c r="C16" i="60"/>
  <c r="C17" i="60"/>
  <c r="C18" i="60"/>
  <c r="C19" i="60"/>
  <c r="C20" i="60"/>
  <c r="C21" i="60"/>
  <c r="C22" i="60"/>
  <c r="C23" i="60"/>
  <c r="C24" i="60"/>
  <c r="C25" i="60"/>
  <c r="C26" i="60"/>
  <c r="C27" i="60"/>
  <c r="C28" i="60"/>
  <c r="C29" i="60"/>
  <c r="C30" i="60"/>
  <c r="C31" i="60"/>
  <c r="C32" i="60"/>
  <c r="C33" i="60"/>
  <c r="C34" i="60"/>
  <c r="C35" i="60"/>
  <c r="C36" i="60"/>
  <c r="C37" i="60"/>
  <c r="C38" i="60"/>
  <c r="C39" i="60"/>
  <c r="H15" i="3"/>
  <c r="E6" i="54"/>
  <c r="E7" i="54"/>
  <c r="E8" i="54"/>
  <c r="E9" i="54"/>
  <c r="E10" i="54"/>
  <c r="E5" i="54"/>
  <c r="D5" i="54" s="1"/>
  <c r="O34" i="58"/>
  <c r="L34" i="58"/>
  <c r="I34" i="58"/>
  <c r="O32" i="58"/>
  <c r="L32" i="58"/>
  <c r="I32" i="58"/>
  <c r="O30" i="58"/>
  <c r="I30" i="58"/>
  <c r="O28" i="58"/>
  <c r="L28" i="58"/>
  <c r="I28" i="58"/>
  <c r="O26" i="58"/>
  <c r="L26" i="58"/>
  <c r="I26" i="58"/>
  <c r="O24" i="58"/>
  <c r="L24" i="58"/>
  <c r="I24" i="58"/>
  <c r="O22" i="58"/>
  <c r="L22" i="58"/>
  <c r="I22" i="58"/>
  <c r="O20" i="58"/>
  <c r="L20" i="58"/>
  <c r="I20" i="58"/>
  <c r="O18" i="58"/>
  <c r="L18" i="58"/>
  <c r="I18" i="58"/>
  <c r="O16" i="58"/>
  <c r="L16" i="58"/>
  <c r="I16" i="58"/>
  <c r="O14" i="58"/>
  <c r="I14" i="58"/>
  <c r="C8" i="61"/>
  <c r="D8" i="61"/>
  <c r="E8" i="61"/>
  <c r="F8" i="61"/>
  <c r="G8" i="61"/>
  <c r="B9" i="61"/>
  <c r="C9" i="61"/>
  <c r="E9" i="61"/>
  <c r="F9" i="61"/>
  <c r="G9" i="61"/>
  <c r="B10" i="61"/>
  <c r="C10" i="61"/>
  <c r="D10" i="61"/>
  <c r="F10" i="61"/>
  <c r="G10" i="61"/>
  <c r="B11" i="61"/>
  <c r="C11" i="61"/>
  <c r="E11" i="61"/>
  <c r="G11" i="61"/>
  <c r="B12" i="61"/>
  <c r="C12" i="61"/>
  <c r="E12" i="61"/>
  <c r="G12" i="61"/>
  <c r="B13" i="61"/>
  <c r="C13" i="61"/>
  <c r="D13" i="61"/>
  <c r="E13" i="61"/>
  <c r="F13" i="61"/>
  <c r="G13" i="61"/>
  <c r="B14" i="61"/>
  <c r="C14" i="61"/>
  <c r="D14" i="61"/>
  <c r="E14" i="61"/>
  <c r="F14" i="61"/>
  <c r="G14" i="61"/>
  <c r="B15" i="61"/>
  <c r="C15" i="61"/>
  <c r="D15" i="61"/>
  <c r="E15" i="61"/>
  <c r="F15" i="61"/>
  <c r="G15" i="61"/>
  <c r="B16" i="61"/>
  <c r="C16" i="61"/>
  <c r="D16" i="61"/>
  <c r="E16" i="61"/>
  <c r="F16" i="61"/>
  <c r="G16" i="61"/>
  <c r="B17" i="61"/>
  <c r="C17" i="61"/>
  <c r="D17" i="61"/>
  <c r="E17" i="61"/>
  <c r="F17" i="61"/>
  <c r="G17" i="61"/>
  <c r="B18" i="61"/>
  <c r="C18" i="61"/>
  <c r="D18" i="61"/>
  <c r="E18" i="61"/>
  <c r="F18" i="61"/>
  <c r="G18" i="61"/>
  <c r="B19" i="61"/>
  <c r="C19" i="61"/>
  <c r="D19" i="61"/>
  <c r="E19" i="61"/>
  <c r="F19" i="61"/>
  <c r="G19" i="61"/>
  <c r="B20" i="61"/>
  <c r="C20" i="61"/>
  <c r="D20" i="61"/>
  <c r="E20" i="61"/>
  <c r="F20" i="61"/>
  <c r="G20" i="61"/>
  <c r="B21" i="61"/>
  <c r="C21" i="61"/>
  <c r="D21" i="61"/>
  <c r="E21" i="61"/>
  <c r="F21" i="61"/>
  <c r="G21" i="61"/>
  <c r="B22" i="61"/>
  <c r="C22" i="61"/>
  <c r="D22" i="61"/>
  <c r="E22" i="61"/>
  <c r="F22" i="61"/>
  <c r="G22" i="61"/>
  <c r="B23" i="61"/>
  <c r="C23" i="61"/>
  <c r="D23" i="61"/>
  <c r="E23" i="61"/>
  <c r="F23" i="61"/>
  <c r="G23" i="61"/>
  <c r="B24" i="61"/>
  <c r="C24" i="61"/>
  <c r="D24" i="61"/>
  <c r="E24" i="61"/>
  <c r="F24" i="61"/>
  <c r="G24" i="61"/>
  <c r="B25" i="61"/>
  <c r="C25" i="61"/>
  <c r="D25" i="61"/>
  <c r="E25" i="61"/>
  <c r="F25" i="61"/>
  <c r="G25" i="61"/>
  <c r="B26" i="61"/>
  <c r="C26" i="61"/>
  <c r="D26" i="61"/>
  <c r="E26" i="61"/>
  <c r="F26" i="61"/>
  <c r="G26" i="61"/>
  <c r="B27" i="61"/>
  <c r="C27" i="61"/>
  <c r="D27" i="61"/>
  <c r="E27" i="61"/>
  <c r="F27" i="61"/>
  <c r="G27" i="61"/>
  <c r="B28" i="61"/>
  <c r="C28" i="61"/>
  <c r="D28" i="61"/>
  <c r="E28" i="61"/>
  <c r="F28" i="61"/>
  <c r="G28" i="61"/>
  <c r="B29" i="61"/>
  <c r="C29" i="61"/>
  <c r="D29" i="61"/>
  <c r="E29" i="61"/>
  <c r="F29" i="61"/>
  <c r="G29" i="61"/>
  <c r="B30" i="61"/>
  <c r="C30" i="61"/>
  <c r="D30" i="61"/>
  <c r="E30" i="61"/>
  <c r="F30" i="61"/>
  <c r="G30" i="61"/>
  <c r="B31" i="61"/>
  <c r="C31" i="61"/>
  <c r="D31" i="61"/>
  <c r="E31" i="61"/>
  <c r="F31" i="61"/>
  <c r="G31" i="61"/>
  <c r="B32" i="61"/>
  <c r="C32" i="61"/>
  <c r="D32" i="61"/>
  <c r="E32" i="61"/>
  <c r="F32" i="61"/>
  <c r="G32" i="61"/>
  <c r="B33" i="61"/>
  <c r="C33" i="61"/>
  <c r="D33" i="61"/>
  <c r="E33" i="61"/>
  <c r="F33" i="61"/>
  <c r="G33" i="61"/>
  <c r="B34" i="61"/>
  <c r="C34" i="61"/>
  <c r="D34" i="61"/>
  <c r="E34" i="61"/>
  <c r="F34" i="61"/>
  <c r="G34" i="61"/>
  <c r="B35" i="61"/>
  <c r="C35" i="61"/>
  <c r="D35" i="61"/>
  <c r="E35" i="61"/>
  <c r="F35" i="61"/>
  <c r="G35" i="61"/>
  <c r="B36" i="61"/>
  <c r="C36" i="61"/>
  <c r="D36" i="61"/>
  <c r="E36" i="61"/>
  <c r="F36" i="61"/>
  <c r="G36" i="61"/>
  <c r="B37" i="61"/>
  <c r="C37" i="61"/>
  <c r="D37" i="61"/>
  <c r="E37" i="61"/>
  <c r="F37" i="61"/>
  <c r="G37" i="61"/>
  <c r="B38" i="61"/>
  <c r="C38" i="61"/>
  <c r="D38" i="61"/>
  <c r="E38" i="61"/>
  <c r="F38" i="61"/>
  <c r="G38" i="61"/>
  <c r="B39" i="61"/>
  <c r="C39" i="61"/>
  <c r="D39" i="61"/>
  <c r="E39" i="61"/>
  <c r="F39" i="61"/>
  <c r="G39" i="61"/>
  <c r="B40" i="61"/>
  <c r="C40" i="61"/>
  <c r="D40" i="61"/>
  <c r="E40" i="61"/>
  <c r="F40" i="61"/>
  <c r="G40" i="61"/>
  <c r="B41" i="61"/>
  <c r="C41" i="61"/>
  <c r="D41" i="61"/>
  <c r="E41" i="61"/>
  <c r="F41" i="61"/>
  <c r="G41" i="61"/>
  <c r="F7" i="61"/>
  <c r="E7" i="61"/>
  <c r="C7" i="61"/>
  <c r="G37" i="60" l="1"/>
  <c r="E37" i="60"/>
  <c r="D37" i="60"/>
  <c r="G29" i="60"/>
  <c r="E29" i="60"/>
  <c r="D29" i="60"/>
  <c r="G21" i="60"/>
  <c r="E21" i="60"/>
  <c r="D21" i="60"/>
  <c r="G12" i="60"/>
  <c r="E12" i="60"/>
  <c r="D12" i="60"/>
  <c r="I14" i="60"/>
  <c r="F14" i="60"/>
  <c r="G36" i="60"/>
  <c r="E36" i="60"/>
  <c r="D36" i="60"/>
  <c r="G20" i="60"/>
  <c r="E20" i="60"/>
  <c r="D20" i="60"/>
  <c r="G35" i="60"/>
  <c r="E35" i="60"/>
  <c r="D35" i="60"/>
  <c r="D27" i="60"/>
  <c r="G27" i="60"/>
  <c r="E27" i="60"/>
  <c r="E19" i="60"/>
  <c r="G19" i="60"/>
  <c r="D19" i="60"/>
  <c r="D10" i="60"/>
  <c r="G10" i="60"/>
  <c r="E10" i="60"/>
  <c r="G28" i="60"/>
  <c r="D28" i="60"/>
  <c r="E28" i="60"/>
  <c r="G11" i="60"/>
  <c r="E11" i="60"/>
  <c r="D11" i="60"/>
  <c r="D34" i="60"/>
  <c r="G34" i="60"/>
  <c r="E34" i="60"/>
  <c r="D26" i="60"/>
  <c r="G26" i="60"/>
  <c r="E26" i="60"/>
  <c r="D18" i="60"/>
  <c r="G18" i="60"/>
  <c r="E18" i="60"/>
  <c r="D9" i="60"/>
  <c r="G9" i="60"/>
  <c r="E9" i="60"/>
  <c r="D33" i="60"/>
  <c r="G33" i="60"/>
  <c r="E33" i="60"/>
  <c r="D25" i="60"/>
  <c r="G25" i="60"/>
  <c r="E25" i="60"/>
  <c r="D17" i="60"/>
  <c r="G17" i="60"/>
  <c r="E17" i="60"/>
  <c r="D8" i="60"/>
  <c r="E8" i="60"/>
  <c r="G8" i="60"/>
  <c r="D32" i="60"/>
  <c r="G32" i="60"/>
  <c r="E32" i="60"/>
  <c r="D16" i="60"/>
  <c r="G16" i="60"/>
  <c r="E16" i="60"/>
  <c r="E7" i="60"/>
  <c r="D7" i="60"/>
  <c r="G7" i="60"/>
  <c r="E39" i="60"/>
  <c r="D39" i="60"/>
  <c r="G39" i="60"/>
  <c r="E31" i="60"/>
  <c r="D31" i="60"/>
  <c r="G31" i="60"/>
  <c r="D23" i="60"/>
  <c r="G23" i="60"/>
  <c r="E23" i="60"/>
  <c r="G15" i="60"/>
  <c r="D15" i="60"/>
  <c r="E15" i="60"/>
  <c r="E6" i="60"/>
  <c r="D6" i="60"/>
  <c r="G6" i="60"/>
  <c r="I5" i="60"/>
  <c r="F5" i="60"/>
  <c r="D24" i="60"/>
  <c r="E24" i="60"/>
  <c r="G24" i="60"/>
  <c r="E38" i="60"/>
  <c r="D38" i="60"/>
  <c r="G38" i="60"/>
  <c r="G30" i="60"/>
  <c r="E30" i="60"/>
  <c r="D30" i="60"/>
  <c r="E22" i="60"/>
  <c r="D22" i="60"/>
  <c r="G22" i="60"/>
  <c r="G13" i="60"/>
  <c r="E13" i="60"/>
  <c r="D13" i="60"/>
  <c r="L36" i="58"/>
  <c r="O36" i="58"/>
  <c r="I36" i="58"/>
  <c r="W80" i="64"/>
  <c r="W61" i="64"/>
  <c r="W42" i="64"/>
  <c r="W23" i="64"/>
  <c r="W4" i="64"/>
  <c r="F13" i="60" l="1"/>
  <c r="I13" i="60"/>
  <c r="I30" i="60"/>
  <c r="F30" i="60"/>
  <c r="I23" i="60"/>
  <c r="F23" i="60"/>
  <c r="I16" i="60"/>
  <c r="F16" i="60"/>
  <c r="F25" i="60"/>
  <c r="I25" i="60"/>
  <c r="F9" i="60"/>
  <c r="I9" i="60"/>
  <c r="I26" i="60"/>
  <c r="F26" i="60"/>
  <c r="F10" i="60"/>
  <c r="I10" i="60"/>
  <c r="I12" i="60"/>
  <c r="F12" i="60"/>
  <c r="F29" i="60"/>
  <c r="I29" i="60"/>
  <c r="I8" i="60"/>
  <c r="F8" i="60"/>
  <c r="F24" i="60"/>
  <c r="I24" i="60"/>
  <c r="I19" i="60"/>
  <c r="F19" i="60"/>
  <c r="I15" i="60"/>
  <c r="F15" i="60"/>
  <c r="I31" i="60"/>
  <c r="F31" i="60"/>
  <c r="I7" i="60"/>
  <c r="F7" i="60"/>
  <c r="I35" i="60"/>
  <c r="F35" i="60"/>
  <c r="I36" i="60"/>
  <c r="F36" i="60"/>
  <c r="I27" i="60"/>
  <c r="F27" i="60"/>
  <c r="I17" i="60"/>
  <c r="F17" i="60"/>
  <c r="F33" i="60"/>
  <c r="I33" i="60"/>
  <c r="I18" i="60"/>
  <c r="F18" i="60"/>
  <c r="F34" i="60"/>
  <c r="I34" i="60"/>
  <c r="I28" i="60"/>
  <c r="F28" i="60"/>
  <c r="I21" i="60"/>
  <c r="F21" i="60"/>
  <c r="I37" i="60"/>
  <c r="F37" i="60"/>
  <c r="I22" i="60"/>
  <c r="F22" i="60"/>
  <c r="F32" i="60"/>
  <c r="I32" i="60"/>
  <c r="I11" i="60"/>
  <c r="F11" i="60"/>
  <c r="I38" i="60"/>
  <c r="F38" i="60"/>
  <c r="I6" i="60"/>
  <c r="F6" i="60"/>
  <c r="I39" i="60"/>
  <c r="F39" i="60"/>
  <c r="I20" i="60"/>
  <c r="F20" i="60"/>
  <c r="D40" i="60"/>
  <c r="E40" i="60"/>
  <c r="G40" i="60"/>
  <c r="F16" i="5"/>
  <c r="F14" i="5"/>
  <c r="S14" i="5" s="1"/>
  <c r="F12" i="5"/>
  <c r="F8" i="5"/>
  <c r="M8" i="5" s="1"/>
  <c r="F46" i="5"/>
  <c r="Z42" i="5"/>
  <c r="S42" i="5"/>
  <c r="M42" i="5"/>
  <c r="Z14" i="5" l="1"/>
  <c r="M14" i="5"/>
  <c r="F18" i="5"/>
  <c r="F13" i="54" l="1"/>
  <c r="F12" i="54"/>
  <c r="F11" i="54"/>
  <c r="L46" i="29"/>
  <c r="L39" i="29"/>
  <c r="Z44" i="5"/>
  <c r="S44" i="5"/>
  <c r="M44" i="5"/>
  <c r="M40" i="5"/>
  <c r="S38" i="5"/>
  <c r="M38" i="5"/>
  <c r="M36" i="5"/>
  <c r="Z16" i="5"/>
  <c r="S16" i="5"/>
  <c r="M16" i="5"/>
  <c r="S12" i="5"/>
  <c r="M12" i="5"/>
  <c r="S8" i="5"/>
  <c r="Z10" i="5"/>
  <c r="S10" i="5"/>
  <c r="M10" i="5"/>
  <c r="F50" i="54"/>
  <c r="E13" i="54"/>
  <c r="E12" i="54"/>
  <c r="E11" i="54"/>
  <c r="D10" i="54"/>
  <c r="D9" i="54"/>
  <c r="D8" i="54"/>
  <c r="D7" i="54"/>
  <c r="D6" i="54"/>
  <c r="D13" i="54" l="1"/>
  <c r="M46" i="5"/>
  <c r="D9" i="3" s="1"/>
  <c r="D11" i="54"/>
  <c r="D12" i="54"/>
  <c r="E49" i="29"/>
  <c r="L49" i="29" s="1"/>
  <c r="S18" i="5"/>
  <c r="J7" i="3" s="1"/>
  <c r="M18" i="5"/>
  <c r="D7" i="3" s="1"/>
  <c r="G7" i="3" l="1"/>
  <c r="P49" i="29"/>
  <c r="W36" i="5" s="1"/>
  <c r="P36" i="5"/>
  <c r="P46" i="29"/>
  <c r="W8" i="5" s="1"/>
  <c r="D10" i="3"/>
  <c r="H5" i="60" l="1"/>
  <c r="H14" i="60"/>
  <c r="H11" i="60"/>
  <c r="H8" i="60"/>
  <c r="H22" i="60"/>
  <c r="H20" i="60"/>
  <c r="H27" i="60"/>
  <c r="H38" i="60"/>
  <c r="H34" i="60"/>
  <c r="H18" i="60"/>
  <c r="H33" i="60"/>
  <c r="H17" i="60"/>
  <c r="H7" i="60"/>
  <c r="H31" i="60"/>
  <c r="H15" i="60"/>
  <c r="H6" i="60"/>
  <c r="H37" i="60"/>
  <c r="H21" i="60"/>
  <c r="H32" i="60"/>
  <c r="H24" i="60"/>
  <c r="H30" i="60"/>
  <c r="H19" i="60"/>
  <c r="H36" i="60"/>
  <c r="H35" i="60"/>
  <c r="H28" i="60"/>
  <c r="H29" i="60"/>
  <c r="H12" i="60"/>
  <c r="H10" i="60"/>
  <c r="H26" i="60"/>
  <c r="H9" i="60"/>
  <c r="H25" i="60"/>
  <c r="H16" i="60"/>
  <c r="H39" i="60"/>
  <c r="H23" i="60"/>
  <c r="H13" i="60"/>
  <c r="Z8" i="5"/>
  <c r="S36" i="5"/>
  <c r="Z36" i="5"/>
  <c r="O52" i="29"/>
  <c r="L39" i="70" l="1"/>
  <c r="E49" i="70" s="1"/>
  <c r="L49" i="70" s="1"/>
  <c r="P40" i="5" s="1"/>
  <c r="H40" i="60" l="1"/>
  <c r="S40" i="5"/>
  <c r="S46" i="5" s="1"/>
  <c r="J9" i="3" s="1"/>
  <c r="P46" i="70"/>
  <c r="W12" i="5" s="1"/>
  <c r="P49" i="70"/>
  <c r="O52" i="70" l="1"/>
  <c r="W40" i="5"/>
  <c r="G9" i="3"/>
  <c r="G10" i="3" s="1"/>
  <c r="J10" i="3"/>
  <c r="F40" i="60"/>
  <c r="Z12" i="5"/>
  <c r="Z18" i="5" s="1"/>
  <c r="N7" i="3" s="1"/>
  <c r="Z40" i="5" l="1"/>
  <c r="Z46" i="5" s="1"/>
  <c r="N9" i="3" s="1"/>
  <c r="N10" i="3" s="1"/>
  <c r="I40" i="60"/>
</calcChain>
</file>

<file path=xl/comments1.xml><?xml version="1.0" encoding="utf-8"?>
<comments xmlns="http://schemas.openxmlformats.org/spreadsheetml/2006/main">
  <authors>
    <author xml:space="preserve"> </author>
  </authors>
  <commentList>
    <comment ref="Z4" authorId="0" shapeId="0">
      <text>
        <r>
          <rPr>
            <b/>
            <sz val="9"/>
            <color indexed="81"/>
            <rFont val="MS P ゴシック"/>
            <family val="3"/>
            <charset val="128"/>
          </rPr>
          <t xml:space="preserve"> 該当する算定方法の□を■で選択してください。</t>
        </r>
      </text>
    </comment>
    <comment ref="D7" authorId="0" shapeId="0">
      <text>
        <r>
          <rPr>
            <b/>
            <sz val="9"/>
            <color indexed="81"/>
            <rFont val="MS P ゴシック"/>
            <family val="3"/>
            <charset val="128"/>
          </rPr>
          <t>採択通知書に記載されたプロジェクト名を入力してください。</t>
        </r>
      </text>
    </comment>
    <comment ref="AH7" authorId="0" shapeId="0">
      <text>
        <r>
          <rPr>
            <b/>
            <sz val="9"/>
            <color indexed="81"/>
            <rFont val="MS P ゴシック"/>
            <family val="3"/>
            <charset val="128"/>
          </rPr>
          <t xml:space="preserve"> 根拠資料（契約書、見積書、領収書等）により確認できる金額を入力してください。</t>
        </r>
      </text>
    </comment>
    <comment ref="AJ7" authorId="0" shapeId="0">
      <text>
        <r>
          <rPr>
            <b/>
            <sz val="9"/>
            <color indexed="81"/>
            <rFont val="MS P ゴシック"/>
            <family val="3"/>
            <charset val="128"/>
          </rPr>
          <t xml:space="preserve"> 計上した金額の根拠となる資料の該当箇所が分かるように明示してください。</t>
        </r>
      </text>
    </comment>
    <comment ref="D9" authorId="0" shapeId="0">
      <text>
        <r>
          <rPr>
            <b/>
            <sz val="9"/>
            <color indexed="81"/>
            <rFont val="MS P ゴシック"/>
            <family val="3"/>
            <charset val="128"/>
          </rPr>
          <t>採択通知書に記載された令和3、4年度交付申請可能額の合算を入力してください。</t>
        </r>
      </text>
    </comment>
    <comment ref="H9" authorId="0" shapeId="0">
      <text>
        <r>
          <rPr>
            <b/>
            <sz val="9"/>
            <color indexed="81"/>
            <rFont val="MS P ゴシック"/>
            <family val="3"/>
            <charset val="128"/>
          </rPr>
          <t>採択通知書に記載された令和3、4年度交付申請可能戸数を入力してください。</t>
        </r>
      </text>
    </comment>
    <comment ref="E11" authorId="0" shapeId="0">
      <text>
        <r>
          <rPr>
            <b/>
            <sz val="9"/>
            <color indexed="81"/>
            <rFont val="MS P ゴシック"/>
            <family val="3"/>
            <charset val="128"/>
          </rPr>
          <t>「有」の場合、活用予定の補助制度を右欄に入力してください。</t>
        </r>
      </text>
    </comment>
    <comment ref="AH13" authorId="0" shapeId="0">
      <text>
        <r>
          <rPr>
            <b/>
            <sz val="9"/>
            <color indexed="81"/>
            <rFont val="MS P ゴシック"/>
            <family val="3"/>
            <charset val="128"/>
          </rPr>
          <t>工事費が0円の場合は“0”を入力してください。</t>
        </r>
      </text>
    </comment>
    <comment ref="F14" authorId="0" shapeId="0">
      <text>
        <r>
          <rPr>
            <b/>
            <sz val="9"/>
            <color indexed="81"/>
            <rFont val="MS P ゴシック"/>
            <family val="3"/>
            <charset val="128"/>
          </rPr>
          <t>令和3年度に完了実績で報告した戸数を入力してください。</t>
        </r>
      </text>
    </comment>
    <comment ref="N14" authorId="0" shapeId="0">
      <text>
        <r>
          <rPr>
            <b/>
            <sz val="9"/>
            <color indexed="81"/>
            <rFont val="MS P ゴシック"/>
            <family val="3"/>
            <charset val="128"/>
          </rPr>
          <t>令和4年度に申請する予定の戸数を入力してください。
下表の予定時期に予定戸数を入力してください。</t>
        </r>
      </text>
    </comment>
    <comment ref="G17" authorId="0" shapeId="0">
      <text>
        <r>
          <rPr>
            <b/>
            <sz val="9"/>
            <color indexed="81"/>
            <rFont val="MS P ゴシック"/>
            <family val="3"/>
            <charset val="128"/>
          </rPr>
          <t>令和3年度に完了実績で報告した金額を入力してください。</t>
        </r>
      </text>
    </comment>
    <comment ref="I17" authorId="0" shapeId="0">
      <text>
        <r>
          <rPr>
            <b/>
            <sz val="9"/>
            <color indexed="81"/>
            <rFont val="MS P ゴシック"/>
            <family val="3"/>
            <charset val="128"/>
          </rPr>
          <t>令和4年度に申請する予定の金額を入力してください。</t>
        </r>
      </text>
    </comment>
    <comment ref="O20" authorId="0" shapeId="0">
      <text>
        <r>
          <rPr>
            <b/>
            <sz val="9"/>
            <color indexed="81"/>
            <rFont val="MS P ゴシック"/>
            <family val="3"/>
            <charset val="128"/>
          </rPr>
          <t>予定の戸数が0戸の場合は“0”を入力してください。</t>
        </r>
      </text>
    </comment>
    <comment ref="Z20" authorId="0" shapeId="0">
      <text>
        <r>
          <rPr>
            <b/>
            <sz val="9"/>
            <color indexed="81"/>
            <rFont val="MS P ゴシック"/>
            <family val="3"/>
            <charset val="128"/>
          </rPr>
          <t xml:space="preserve"> 調査設計計画費に係る補助対象外の合算額を入力してください。</t>
        </r>
      </text>
    </comment>
    <comment ref="AH20" authorId="0" shapeId="0">
      <text>
        <r>
          <rPr>
            <b/>
            <sz val="9"/>
            <color indexed="81"/>
            <rFont val="MS P ゴシック"/>
            <family val="3"/>
            <charset val="128"/>
          </rPr>
          <t>建設工事費に係る補助対象外の合算額を入力してください。</t>
        </r>
      </text>
    </comment>
    <comment ref="C30" authorId="0" shapeId="0">
      <text>
        <r>
          <rPr>
            <b/>
            <sz val="9"/>
            <color indexed="81"/>
            <rFont val="MS P ゴシック"/>
            <family val="3"/>
            <charset val="128"/>
          </rPr>
          <t>モデルプランの名称を入力してください。</t>
        </r>
      </text>
    </comment>
    <comment ref="G30" authorId="0" shapeId="0">
      <text>
        <r>
          <rPr>
            <b/>
            <sz val="9"/>
            <color indexed="81"/>
            <rFont val="MS P ゴシック"/>
            <family val="3"/>
            <charset val="128"/>
          </rPr>
          <t>今回交付申請する戸数をモデルプランごとに入力してください。</t>
        </r>
      </text>
    </comment>
    <comment ref="F39" authorId="0" shapeId="0">
      <text>
        <r>
          <rPr>
            <b/>
            <sz val="9"/>
            <color indexed="81"/>
            <rFont val="MS P ゴシック"/>
            <family val="3"/>
            <charset val="128"/>
          </rPr>
          <t>各モデルタイプについて申請予定の住戸明細を入力してください。</t>
        </r>
      </text>
    </comment>
  </commentList>
</comments>
</file>

<file path=xl/sharedStrings.xml><?xml version="1.0" encoding="utf-8"?>
<sst xmlns="http://schemas.openxmlformats.org/spreadsheetml/2006/main" count="2466" uniqueCount="302">
  <si>
    <t>（記載上の注意）</t>
    <phoneticPr fontId="1"/>
  </si>
  <si>
    <t>交付申請額</t>
    <rPh sb="0" eb="4">
      <t>コウフシンセイ</t>
    </rPh>
    <rPh sb="4" eb="5">
      <t>ガク</t>
    </rPh>
    <phoneticPr fontId="1"/>
  </si>
  <si>
    <t>交付申請額の算出方法及び事業経費の配分</t>
    <rPh sb="0" eb="4">
      <t>コウフシンセイ</t>
    </rPh>
    <rPh sb="4" eb="5">
      <t>ガク</t>
    </rPh>
    <rPh sb="6" eb="8">
      <t>サンシュツ</t>
    </rPh>
    <rPh sb="8" eb="10">
      <t>ホウホウ</t>
    </rPh>
    <rPh sb="10" eb="11">
      <t>オヨ</t>
    </rPh>
    <rPh sb="12" eb="14">
      <t>ジギョウ</t>
    </rPh>
    <rPh sb="14" eb="16">
      <t>ケイヒ</t>
    </rPh>
    <rPh sb="17" eb="19">
      <t>ハイブン</t>
    </rPh>
    <phoneticPr fontId="1"/>
  </si>
  <si>
    <t>事業区分</t>
    <rPh sb="0" eb="2">
      <t>ジギョウ</t>
    </rPh>
    <rPh sb="2" eb="4">
      <t>クブン</t>
    </rPh>
    <phoneticPr fontId="1"/>
  </si>
  <si>
    <t>調査設計計画費</t>
    <rPh sb="0" eb="2">
      <t>チョウサ</t>
    </rPh>
    <rPh sb="2" eb="4">
      <t>セッケイ</t>
    </rPh>
    <rPh sb="4" eb="6">
      <t>ケイカク</t>
    </rPh>
    <rPh sb="6" eb="7">
      <t>ヒ</t>
    </rPh>
    <phoneticPr fontId="1"/>
  </si>
  <si>
    <t>建設工事費</t>
    <rPh sb="0" eb="2">
      <t>ケンセツ</t>
    </rPh>
    <rPh sb="2" eb="5">
      <t>コウジヒ</t>
    </rPh>
    <phoneticPr fontId="1"/>
  </si>
  <si>
    <t>交付申請額合計</t>
    <rPh sb="0" eb="4">
      <t>コウフシンセイ</t>
    </rPh>
    <rPh sb="4" eb="5">
      <t>ガク</t>
    </rPh>
    <rPh sb="5" eb="7">
      <t>ゴウケイ</t>
    </rPh>
    <phoneticPr fontId="1"/>
  </si>
  <si>
    <t>補助率</t>
    <rPh sb="0" eb="3">
      <t>ホジョリツ</t>
    </rPh>
    <phoneticPr fontId="1"/>
  </si>
  <si>
    <r>
      <t xml:space="preserve">交付申請額
</t>
    </r>
    <r>
      <rPr>
        <sz val="10"/>
        <color theme="1"/>
        <rFont val="ＭＳ 明朝"/>
        <family val="1"/>
        <charset val="128"/>
      </rPr>
      <t>(d)≦(c)×補助率</t>
    </r>
    <rPh sb="0" eb="4">
      <t>コウフシンセイ</t>
    </rPh>
    <rPh sb="4" eb="5">
      <t>ガク</t>
    </rPh>
    <rPh sb="14" eb="17">
      <t>ホジョリツ</t>
    </rPh>
    <phoneticPr fontId="1"/>
  </si>
  <si>
    <r>
      <t xml:space="preserve">補助対象事業費
</t>
    </r>
    <r>
      <rPr>
        <sz val="10"/>
        <color theme="1"/>
        <rFont val="ＭＳ 明朝"/>
        <family val="1"/>
        <charset val="128"/>
      </rPr>
      <t>(c)=(a)-(b)</t>
    </r>
    <rPh sb="0" eb="2">
      <t>ホジョ</t>
    </rPh>
    <rPh sb="2" eb="4">
      <t>タイショウ</t>
    </rPh>
    <rPh sb="4" eb="7">
      <t>ジギョウヒ</t>
    </rPh>
    <phoneticPr fontId="1"/>
  </si>
  <si>
    <r>
      <t xml:space="preserve">補助対象外事業費
</t>
    </r>
    <r>
      <rPr>
        <sz val="10"/>
        <color theme="1"/>
        <rFont val="ＭＳ 明朝"/>
        <family val="1"/>
        <charset val="128"/>
      </rPr>
      <t>(b)</t>
    </r>
    <rPh sb="0" eb="2">
      <t>ホジョ</t>
    </rPh>
    <rPh sb="2" eb="5">
      <t>タイショウガイ</t>
    </rPh>
    <rPh sb="5" eb="8">
      <t>ジギョウヒ</t>
    </rPh>
    <phoneticPr fontId="1"/>
  </si>
  <si>
    <r>
      <t xml:space="preserve">事業費
</t>
    </r>
    <r>
      <rPr>
        <sz val="10"/>
        <color theme="1"/>
        <rFont val="ＭＳ 明朝"/>
        <family val="1"/>
        <charset val="128"/>
      </rPr>
      <t>(a)</t>
    </r>
    <rPh sb="0" eb="3">
      <t>ジギョウヒ</t>
    </rPh>
    <phoneticPr fontId="1"/>
  </si>
  <si>
    <t>（単位：千円）</t>
    <rPh sb="1" eb="3">
      <t>タンイ</t>
    </rPh>
    <rPh sb="4" eb="6">
      <t>センエン</t>
    </rPh>
    <phoneticPr fontId="1"/>
  </si>
  <si>
    <t>別紙１</t>
    <rPh sb="0" eb="2">
      <t>ベッシ</t>
    </rPh>
    <phoneticPr fontId="1"/>
  </si>
  <si>
    <t>□</t>
  </si>
  <si>
    <t>（ｂ）のうち、他の補助金が含まれている場合は、以下に記入すること。</t>
    <rPh sb="7" eb="8">
      <t>ホカ</t>
    </rPh>
    <rPh sb="9" eb="12">
      <t>ホジョキン</t>
    </rPh>
    <rPh sb="13" eb="14">
      <t>フク</t>
    </rPh>
    <rPh sb="19" eb="21">
      <t>バアイ</t>
    </rPh>
    <rPh sb="23" eb="25">
      <t>イカ</t>
    </rPh>
    <rPh sb="26" eb="28">
      <t>キニュウ</t>
    </rPh>
    <phoneticPr fontId="1"/>
  </si>
  <si>
    <t>事業名：</t>
    <rPh sb="0" eb="2">
      <t>ジギョウ</t>
    </rPh>
    <rPh sb="2" eb="3">
      <t>メイ</t>
    </rPh>
    <phoneticPr fontId="1"/>
  </si>
  <si>
    <t>所管名：</t>
    <rPh sb="0" eb="2">
      <t>ショカン</t>
    </rPh>
    <rPh sb="2" eb="3">
      <t>メイ</t>
    </rPh>
    <phoneticPr fontId="1"/>
  </si>
  <si>
    <t>（記載上の注意）</t>
    <rPh sb="1" eb="3">
      <t>キサイ</t>
    </rPh>
    <rPh sb="3" eb="4">
      <t>ジョウ</t>
    </rPh>
    <rPh sb="5" eb="7">
      <t>チュウイ</t>
    </rPh>
    <phoneticPr fontId="1"/>
  </si>
  <si>
    <t>１．交付変更承認申請の場合は、前回申請額等を上段に（　　）書で記載すること。</t>
    <rPh sb="2" eb="4">
      <t>コウフ</t>
    </rPh>
    <rPh sb="4" eb="6">
      <t>ヘンコウ</t>
    </rPh>
    <rPh sb="6" eb="8">
      <t>ショウニン</t>
    </rPh>
    <rPh sb="8" eb="10">
      <t>シンセイ</t>
    </rPh>
    <rPh sb="11" eb="13">
      <t>バアイ</t>
    </rPh>
    <rPh sb="15" eb="17">
      <t>ゼンカイ</t>
    </rPh>
    <rPh sb="17" eb="20">
      <t>シンセイガク</t>
    </rPh>
    <rPh sb="20" eb="21">
      <t>トウ</t>
    </rPh>
    <rPh sb="22" eb="24">
      <t>ジョウダン</t>
    </rPh>
    <rPh sb="29" eb="30">
      <t>カ</t>
    </rPh>
    <rPh sb="31" eb="33">
      <t>キサイ</t>
    </rPh>
    <phoneticPr fontId="1"/>
  </si>
  <si>
    <t>２．（ｃ）には、他の補助金を含めることはできない。</t>
    <rPh sb="8" eb="9">
      <t>ホカ</t>
    </rPh>
    <rPh sb="10" eb="13">
      <t>ホジョキン</t>
    </rPh>
    <rPh sb="14" eb="15">
      <t>フク</t>
    </rPh>
    <phoneticPr fontId="1"/>
  </si>
  <si>
    <t>３．（ａ）、（ｃ）は証拠書類（契約書、見積書、領収書等（当該資料による合理的な算出を含む））により、金額が確認できる費用を記載すること。</t>
    <rPh sb="10" eb="12">
      <t>ショウコ</t>
    </rPh>
    <rPh sb="12" eb="14">
      <t>ショルイ</t>
    </rPh>
    <rPh sb="15" eb="18">
      <t>ケイヤクショ</t>
    </rPh>
    <rPh sb="19" eb="22">
      <t>ミツモリショ</t>
    </rPh>
    <rPh sb="23" eb="26">
      <t>リョウシュウショ</t>
    </rPh>
    <rPh sb="26" eb="27">
      <t>トウ</t>
    </rPh>
    <rPh sb="28" eb="30">
      <t>トウガイ</t>
    </rPh>
    <rPh sb="30" eb="32">
      <t>シリョウ</t>
    </rPh>
    <rPh sb="35" eb="38">
      <t>ゴウリテキ</t>
    </rPh>
    <rPh sb="39" eb="41">
      <t>サンシュツ</t>
    </rPh>
    <rPh sb="42" eb="43">
      <t>フク</t>
    </rPh>
    <rPh sb="50" eb="52">
      <t>キンガク</t>
    </rPh>
    <rPh sb="53" eb="55">
      <t>カクニン</t>
    </rPh>
    <rPh sb="58" eb="60">
      <t>ヒヨウ</t>
    </rPh>
    <rPh sb="61" eb="63">
      <t>キサイ</t>
    </rPh>
    <phoneticPr fontId="1"/>
  </si>
  <si>
    <t>別紙２</t>
    <rPh sb="0" eb="2">
      <t>ベッシ</t>
    </rPh>
    <phoneticPr fontId="1"/>
  </si>
  <si>
    <t>交付申請額の算出方法の明細</t>
    <rPh sb="0" eb="4">
      <t>コウフシンセイ</t>
    </rPh>
    <rPh sb="4" eb="5">
      <t>ガク</t>
    </rPh>
    <rPh sb="6" eb="8">
      <t>サンシュツ</t>
    </rPh>
    <rPh sb="8" eb="10">
      <t>ホウホウ</t>
    </rPh>
    <rPh sb="11" eb="13">
      <t>メイサイ</t>
    </rPh>
    <phoneticPr fontId="1"/>
  </si>
  <si>
    <t>事業費</t>
    <rPh sb="0" eb="3">
      <t>ジギョウヒ</t>
    </rPh>
    <phoneticPr fontId="1"/>
  </si>
  <si>
    <t>１戸あたり</t>
    <rPh sb="1" eb="2">
      <t>コ</t>
    </rPh>
    <phoneticPr fontId="1"/>
  </si>
  <si>
    <t>総額</t>
    <rPh sb="0" eb="2">
      <t>ソウガク</t>
    </rPh>
    <phoneticPr fontId="1"/>
  </si>
  <si>
    <t>補助対象事業費</t>
    <rPh sb="0" eb="2">
      <t>ホジョ</t>
    </rPh>
    <rPh sb="2" eb="4">
      <t>タイショウ</t>
    </rPh>
    <rPh sb="4" eb="7">
      <t>ジギョウヒ</t>
    </rPh>
    <phoneticPr fontId="1"/>
  </si>
  <si>
    <t>戸</t>
    <rPh sb="0" eb="1">
      <t>コ</t>
    </rPh>
    <phoneticPr fontId="1"/>
  </si>
  <si>
    <t>２．複数の住宅を整備する事業の場合、申請時に確定している一の住宅の事業費等（事業費、補助対象事業費、交付申請額）に整備しようとする戸数</t>
    <rPh sb="2" eb="4">
      <t>フクスウ</t>
    </rPh>
    <rPh sb="5" eb="7">
      <t>ジュウタク</t>
    </rPh>
    <rPh sb="8" eb="10">
      <t>セイビ</t>
    </rPh>
    <rPh sb="12" eb="14">
      <t>ジギョウ</t>
    </rPh>
    <rPh sb="15" eb="17">
      <t>バアイ</t>
    </rPh>
    <rPh sb="18" eb="21">
      <t>シンセイジ</t>
    </rPh>
    <rPh sb="22" eb="24">
      <t>カクテイ</t>
    </rPh>
    <rPh sb="28" eb="29">
      <t>イチ</t>
    </rPh>
    <rPh sb="30" eb="32">
      <t>ジュウタク</t>
    </rPh>
    <rPh sb="33" eb="36">
      <t>ジギョウヒ</t>
    </rPh>
    <rPh sb="36" eb="37">
      <t>トウ</t>
    </rPh>
    <rPh sb="38" eb="41">
      <t>ジギョウヒ</t>
    </rPh>
    <rPh sb="42" eb="44">
      <t>ホジョ</t>
    </rPh>
    <rPh sb="44" eb="46">
      <t>タイショウ</t>
    </rPh>
    <rPh sb="46" eb="49">
      <t>ジギョウヒ</t>
    </rPh>
    <rPh sb="50" eb="54">
      <t>コウフシンセイ</t>
    </rPh>
    <rPh sb="54" eb="55">
      <t>ガク</t>
    </rPh>
    <rPh sb="57" eb="59">
      <t>セイビ</t>
    </rPh>
    <rPh sb="65" eb="67">
      <t>コスウ</t>
    </rPh>
    <phoneticPr fontId="1"/>
  </si>
  <si>
    <t>　　（対象戸数）を乗じて事業費等の総額を算出すること。</t>
    <phoneticPr fontId="1"/>
  </si>
  <si>
    <t>プロジェクト名</t>
    <rPh sb="6" eb="7">
      <t>メイ</t>
    </rPh>
    <phoneticPr fontId="1"/>
  </si>
  <si>
    <t>住宅タイプ名</t>
    <rPh sb="0" eb="2">
      <t>ジュウタク</t>
    </rPh>
    <rPh sb="5" eb="6">
      <t>メイ</t>
    </rPh>
    <phoneticPr fontId="1"/>
  </si>
  <si>
    <t>項目</t>
    <rPh sb="0" eb="2">
      <t>コウモク</t>
    </rPh>
    <phoneticPr fontId="1"/>
  </si>
  <si>
    <t>プロジェクト名</t>
    <rPh sb="6" eb="7">
      <t>メイ</t>
    </rPh>
    <phoneticPr fontId="12"/>
  </si>
  <si>
    <t>&lt;建設工事費に関する標準住宅工事費の算定&gt;（該当する算定方法の□を■で選択してください。）</t>
    <rPh sb="1" eb="3">
      <t>ケンセツ</t>
    </rPh>
    <rPh sb="3" eb="6">
      <t>コウジヒ</t>
    </rPh>
    <rPh sb="7" eb="8">
      <t>カン</t>
    </rPh>
    <rPh sb="10" eb="12">
      <t>ヒョウジュン</t>
    </rPh>
    <rPh sb="12" eb="14">
      <t>ジュウタク</t>
    </rPh>
    <rPh sb="14" eb="17">
      <t>コウジヒ</t>
    </rPh>
    <rPh sb="18" eb="20">
      <t>サンテイ</t>
    </rPh>
    <rPh sb="22" eb="24">
      <t>ガイトウ</t>
    </rPh>
    <rPh sb="26" eb="28">
      <t>サンテイ</t>
    </rPh>
    <rPh sb="28" eb="30">
      <t>ホウホウ</t>
    </rPh>
    <rPh sb="35" eb="37">
      <t>センタク</t>
    </rPh>
    <phoneticPr fontId="1"/>
  </si>
  <si>
    <t>住宅のタイプ</t>
    <rPh sb="0" eb="2">
      <t>ジュウタク</t>
    </rPh>
    <phoneticPr fontId="1"/>
  </si>
  <si>
    <t>建物の名称</t>
    <rPh sb="0" eb="2">
      <t>タテモノ</t>
    </rPh>
    <rPh sb="3" eb="5">
      <t>メイショウ</t>
    </rPh>
    <phoneticPr fontId="1"/>
  </si>
  <si>
    <t>補助対象工事費</t>
    <rPh sb="0" eb="2">
      <t>ホジョ</t>
    </rPh>
    <rPh sb="2" eb="4">
      <t>タイショウ</t>
    </rPh>
    <rPh sb="4" eb="7">
      <t>コウジヒ</t>
    </rPh>
    <phoneticPr fontId="1"/>
  </si>
  <si>
    <t>対象住宅工事費（Ｂ）</t>
    <rPh sb="0" eb="2">
      <t>タイショウ</t>
    </rPh>
    <rPh sb="2" eb="4">
      <t>ジュウタク</t>
    </rPh>
    <rPh sb="4" eb="7">
      <t>コウジヒ</t>
    </rPh>
    <phoneticPr fontId="1"/>
  </si>
  <si>
    <t>標準住宅工事費（Ｃ）</t>
    <rPh sb="0" eb="2">
      <t>ヒョウジュン</t>
    </rPh>
    <rPh sb="2" eb="4">
      <t>ジュウタク</t>
    </rPh>
    <rPh sb="4" eb="7">
      <t>コウジヒ</t>
    </rPh>
    <phoneticPr fontId="1"/>
  </si>
  <si>
    <t>根拠資料の項目名</t>
    <rPh sb="0" eb="2">
      <t>コンキョ</t>
    </rPh>
    <rPh sb="2" eb="4">
      <t>シリョウ</t>
    </rPh>
    <rPh sb="5" eb="7">
      <t>コウモク</t>
    </rPh>
    <rPh sb="7" eb="8">
      <t>メイ</t>
    </rPh>
    <phoneticPr fontId="1"/>
  </si>
  <si>
    <t>Ｄ＝Ｂ－Ｃ</t>
    <phoneticPr fontId="1"/>
  </si>
  <si>
    <t>（１戸当たりの上限額：</t>
    <rPh sb="7" eb="9">
      <t>ジョウゲン</t>
    </rPh>
    <phoneticPr fontId="1"/>
  </si>
  <si>
    <t>千円）</t>
    <rPh sb="0" eb="2">
      <t>センエン</t>
    </rPh>
    <phoneticPr fontId="1"/>
  </si>
  <si>
    <t>単位：千円</t>
    <rPh sb="0" eb="2">
      <t>タンイ</t>
    </rPh>
    <rPh sb="3" eb="5">
      <t>センエン</t>
    </rPh>
    <phoneticPr fontId="1"/>
  </si>
  <si>
    <t>掛かり増し費用（Ｄ）</t>
    <rPh sb="0" eb="1">
      <t>カ</t>
    </rPh>
    <rPh sb="3" eb="4">
      <t>マ</t>
    </rPh>
    <rPh sb="5" eb="7">
      <t>ヒヨウ</t>
    </rPh>
    <phoneticPr fontId="1"/>
  </si>
  <si>
    <t>（Ａ＋Ｄ）×Ｅ</t>
    <phoneticPr fontId="1"/>
  </si>
  <si>
    <t>(注１) 交付申請の際は、モデルプランの住宅タイプごとに作成すること。</t>
    <rPh sb="5" eb="7">
      <t>コウフ</t>
    </rPh>
    <rPh sb="7" eb="9">
      <t>シンセイ</t>
    </rPh>
    <rPh sb="10" eb="11">
      <t>サイ</t>
    </rPh>
    <rPh sb="20" eb="22">
      <t>ジュウタク</t>
    </rPh>
    <rPh sb="28" eb="30">
      <t>サクセイ</t>
    </rPh>
    <phoneticPr fontId="1"/>
  </si>
  <si>
    <t>申請者が根拠をもって標準住宅工事費を算定（算定根拠を別途添付すること）</t>
    <rPh sb="0" eb="3">
      <t>シンセイシャ</t>
    </rPh>
    <rPh sb="4" eb="6">
      <t>コンキョ</t>
    </rPh>
    <rPh sb="10" eb="12">
      <t>ヒョウジュン</t>
    </rPh>
    <rPh sb="12" eb="14">
      <t>ジュウタク</t>
    </rPh>
    <rPh sb="14" eb="17">
      <t>コウジヒ</t>
    </rPh>
    <rPh sb="18" eb="20">
      <t>サンテイ</t>
    </rPh>
    <rPh sb="21" eb="23">
      <t>サンテイ</t>
    </rPh>
    <rPh sb="23" eb="25">
      <t>コンキョ</t>
    </rPh>
    <rPh sb="26" eb="28">
      <t>ベット</t>
    </rPh>
    <rPh sb="28" eb="30">
      <t>テンプ</t>
    </rPh>
    <phoneticPr fontId="1"/>
  </si>
  <si>
    <t>調査設計計画費金額（Ａ）</t>
    <rPh sb="0" eb="2">
      <t>チョウサ</t>
    </rPh>
    <rPh sb="2" eb="4">
      <t>セッケイ</t>
    </rPh>
    <rPh sb="4" eb="6">
      <t>ケイカク</t>
    </rPh>
    <rPh sb="6" eb="7">
      <t>ヒ</t>
    </rPh>
    <rPh sb="7" eb="9">
      <t>キンガク</t>
    </rPh>
    <phoneticPr fontId="1"/>
  </si>
  <si>
    <t>前回申請額</t>
    <rPh sb="0" eb="2">
      <t>ゼンカイ</t>
    </rPh>
    <rPh sb="2" eb="5">
      <t>シンセイガク</t>
    </rPh>
    <phoneticPr fontId="1"/>
  </si>
  <si>
    <t>今回申請額又は実績報告額</t>
    <rPh sb="0" eb="2">
      <t>コンカイ</t>
    </rPh>
    <rPh sb="2" eb="5">
      <t>シンセイガク</t>
    </rPh>
    <rPh sb="5" eb="6">
      <t>マタ</t>
    </rPh>
    <rPh sb="7" eb="9">
      <t>ジッセキ</t>
    </rPh>
    <rPh sb="9" eb="11">
      <t>ホウコク</t>
    </rPh>
    <rPh sb="11" eb="12">
      <t>ガク</t>
    </rPh>
    <phoneticPr fontId="1"/>
  </si>
  <si>
    <t>(注２) 交付変更承認申請の場合は、前回申請額等を上段に（　　）書で記載すること。</t>
    <rPh sb="1" eb="2">
      <t>チュウ</t>
    </rPh>
    <phoneticPr fontId="1"/>
  </si>
  <si>
    <t>(注３) 記載する金額は、補助率を乗ずる前の補助対象額とすること。</t>
    <phoneticPr fontId="12"/>
  </si>
  <si>
    <t>(注４) 消費税の額を除いた額で記載すること。</t>
    <phoneticPr fontId="12"/>
  </si>
  <si>
    <t>(注５) 表中の金額は千円未満を切り捨てとして算定し、千円単位として記入すること。</t>
    <rPh sb="5" eb="7">
      <t>ヒョウチュウ</t>
    </rPh>
    <rPh sb="8" eb="10">
      <t>キンガク</t>
    </rPh>
    <rPh sb="11" eb="13">
      <t>センエン</t>
    </rPh>
    <rPh sb="13" eb="15">
      <t>ミマン</t>
    </rPh>
    <rPh sb="16" eb="17">
      <t>キ</t>
    </rPh>
    <rPh sb="18" eb="19">
      <t>ス</t>
    </rPh>
    <rPh sb="23" eb="25">
      <t>サンテイ</t>
    </rPh>
    <rPh sb="27" eb="29">
      <t>センエン</t>
    </rPh>
    <rPh sb="29" eb="31">
      <t>タンイ</t>
    </rPh>
    <rPh sb="34" eb="36">
      <t>キニュウ</t>
    </rPh>
    <phoneticPr fontId="12"/>
  </si>
  <si>
    <t>(注６) １戸当たりの補助額は50万円～125万円を限度とすること。</t>
    <rPh sb="6" eb="7">
      <t>コ</t>
    </rPh>
    <rPh sb="7" eb="8">
      <t>ア</t>
    </rPh>
    <rPh sb="11" eb="14">
      <t>ホジョガク</t>
    </rPh>
    <rPh sb="17" eb="19">
      <t>マンエン</t>
    </rPh>
    <rPh sb="23" eb="25">
      <t>マンエン</t>
    </rPh>
    <rPh sb="26" eb="28">
      <t>ゲンド</t>
    </rPh>
    <phoneticPr fontId="12"/>
  </si>
  <si>
    <t>１戸当たりの補助額
（Ａ＋Ｄ）×Ｅ　又は　1,250千円　の低い額</t>
    <phoneticPr fontId="1"/>
  </si>
  <si>
    <t>備考</t>
    <rPh sb="0" eb="2">
      <t>ビコウ</t>
    </rPh>
    <phoneticPr fontId="12"/>
  </si>
  <si>
    <t>事業進捗予定表</t>
    <rPh sb="0" eb="2">
      <t>ジギョウ</t>
    </rPh>
    <rPh sb="2" eb="4">
      <t>シンチョク</t>
    </rPh>
    <rPh sb="4" eb="6">
      <t>ヨテイ</t>
    </rPh>
    <rPh sb="6" eb="7">
      <t>ヒョウ</t>
    </rPh>
    <phoneticPr fontId="12"/>
  </si>
  <si>
    <t>№</t>
    <phoneticPr fontId="12"/>
  </si>
  <si>
    <t>交付
決定日</t>
    <rPh sb="0" eb="2">
      <t>コウフ</t>
    </rPh>
    <rPh sb="3" eb="5">
      <t>ケッテイ</t>
    </rPh>
    <rPh sb="5" eb="6">
      <t>ヒ</t>
    </rPh>
    <phoneticPr fontId="12"/>
  </si>
  <si>
    <t>事業区分</t>
    <rPh sb="0" eb="2">
      <t>ジギョウ</t>
    </rPh>
    <rPh sb="2" eb="4">
      <t>クブン</t>
    </rPh>
    <phoneticPr fontId="12"/>
  </si>
  <si>
    <t>年度計画</t>
    <rPh sb="0" eb="2">
      <t>ネンド</t>
    </rPh>
    <rPh sb="2" eb="4">
      <t>ケイカク</t>
    </rPh>
    <phoneticPr fontId="12"/>
  </si>
  <si>
    <t>全体計画</t>
    <rPh sb="0" eb="2">
      <t>ゼンタイ</t>
    </rPh>
    <rPh sb="2" eb="4">
      <t>ケイカク</t>
    </rPh>
    <phoneticPr fontId="12"/>
  </si>
  <si>
    <t>事業費</t>
    <rPh sb="0" eb="3">
      <t>ジギョウヒ</t>
    </rPh>
    <phoneticPr fontId="12"/>
  </si>
  <si>
    <t>補助対象事業費</t>
    <rPh sb="0" eb="2">
      <t>ホジョ</t>
    </rPh>
    <rPh sb="2" eb="4">
      <t>タイショウ</t>
    </rPh>
    <rPh sb="4" eb="7">
      <t>ジギョウヒ</t>
    </rPh>
    <phoneticPr fontId="12"/>
  </si>
  <si>
    <t>補助額（国費）</t>
    <rPh sb="0" eb="2">
      <t>ホジョ</t>
    </rPh>
    <rPh sb="2" eb="3">
      <t>ガク</t>
    </rPh>
    <rPh sb="4" eb="6">
      <t>コクヒ</t>
    </rPh>
    <phoneticPr fontId="12"/>
  </si>
  <si>
    <t>建設工事費</t>
    <rPh sb="0" eb="2">
      <t>ケンセツ</t>
    </rPh>
    <rPh sb="2" eb="4">
      <t>コウジ</t>
    </rPh>
    <rPh sb="4" eb="5">
      <t>ヒ</t>
    </rPh>
    <phoneticPr fontId="12"/>
  </si>
  <si>
    <t>合　計</t>
    <rPh sb="0" eb="1">
      <t>ゴウ</t>
    </rPh>
    <rPh sb="2" eb="3">
      <t>ケイ</t>
    </rPh>
    <phoneticPr fontId="12"/>
  </si>
  <si>
    <t>採択額（国費）</t>
    <rPh sb="0" eb="2">
      <t>サイタク</t>
    </rPh>
    <rPh sb="2" eb="3">
      <t>ガク</t>
    </rPh>
    <rPh sb="4" eb="6">
      <t>コクヒ</t>
    </rPh>
    <phoneticPr fontId="12"/>
  </si>
  <si>
    <t>注）</t>
    <rPh sb="0" eb="1">
      <t>チュウ</t>
    </rPh>
    <phoneticPr fontId="12"/>
  </si>
  <si>
    <t>１．各年度とも事業費は３月末までの出来高に基づいて記載してください。</t>
    <rPh sb="2" eb="5">
      <t>カクネンド</t>
    </rPh>
    <rPh sb="7" eb="10">
      <t>ジギョウヒ</t>
    </rPh>
    <rPh sb="12" eb="13">
      <t>ツキ</t>
    </rPh>
    <rPh sb="13" eb="14">
      <t>スエ</t>
    </rPh>
    <rPh sb="17" eb="20">
      <t>デキダカ</t>
    </rPh>
    <rPh sb="21" eb="22">
      <t>モト</t>
    </rPh>
    <rPh sb="25" eb="27">
      <t>キサイ</t>
    </rPh>
    <phoneticPr fontId="12"/>
  </si>
  <si>
    <t>　　補助対象事業費および補助額は交付申請する予定の年度の欄に記載してください。</t>
    <rPh sb="2" eb="6">
      <t>ホジョタイショウ</t>
    </rPh>
    <rPh sb="6" eb="9">
      <t>ジギョウヒ</t>
    </rPh>
    <rPh sb="12" eb="15">
      <t>ホジョガク</t>
    </rPh>
    <rPh sb="16" eb="18">
      <t>コウフ</t>
    </rPh>
    <rPh sb="18" eb="20">
      <t>シンセイ</t>
    </rPh>
    <rPh sb="22" eb="24">
      <t>ヨテイ</t>
    </rPh>
    <rPh sb="25" eb="27">
      <t>ネンド</t>
    </rPh>
    <rPh sb="28" eb="29">
      <t>ラン</t>
    </rPh>
    <rPh sb="30" eb="32">
      <t>キサイ</t>
    </rPh>
    <phoneticPr fontId="12"/>
  </si>
  <si>
    <t>２．各項目の補助額（国費）については補助対象事業費の1/2の金額を記載してください（千円未満は切り捨て）。</t>
    <rPh sb="2" eb="5">
      <t>カクコウモク</t>
    </rPh>
    <rPh sb="6" eb="8">
      <t>ホジョ</t>
    </rPh>
    <rPh sb="8" eb="9">
      <t>ガク</t>
    </rPh>
    <rPh sb="10" eb="12">
      <t>コクヒ</t>
    </rPh>
    <rPh sb="18" eb="20">
      <t>ホジョ</t>
    </rPh>
    <rPh sb="20" eb="22">
      <t>タイショウ</t>
    </rPh>
    <rPh sb="22" eb="25">
      <t>ジギョウヒ</t>
    </rPh>
    <rPh sb="30" eb="32">
      <t>キンガク</t>
    </rPh>
    <rPh sb="33" eb="35">
      <t>キサイ</t>
    </rPh>
    <rPh sb="42" eb="44">
      <t>センエン</t>
    </rPh>
    <rPh sb="44" eb="45">
      <t>ミ</t>
    </rPh>
    <rPh sb="45" eb="46">
      <t>マン</t>
    </rPh>
    <rPh sb="47" eb="48">
      <t>キ</t>
    </rPh>
    <rPh sb="49" eb="50">
      <t>ス</t>
    </rPh>
    <phoneticPr fontId="12"/>
  </si>
  <si>
    <t>　　なお、全体計画の合計補助額は採択額（国費）以内でなければなりません。</t>
    <phoneticPr fontId="12"/>
  </si>
  <si>
    <t>（単位：千円）</t>
    <phoneticPr fontId="1"/>
  </si>
  <si>
    <t>年度別事業計画内訳書</t>
    <phoneticPr fontId="1"/>
  </si>
  <si>
    <t>３．額が確定していない場合は、現時点での見通しで記載してください。</t>
    <rPh sb="2" eb="3">
      <t>ガク</t>
    </rPh>
    <rPh sb="4" eb="6">
      <t>カクテイ</t>
    </rPh>
    <rPh sb="11" eb="13">
      <t>バアイ</t>
    </rPh>
    <rPh sb="15" eb="18">
      <t>ゲンジテン</t>
    </rPh>
    <rPh sb="20" eb="22">
      <t>ミトオ</t>
    </rPh>
    <rPh sb="24" eb="26">
      <t>キサイ</t>
    </rPh>
    <phoneticPr fontId="12"/>
  </si>
  <si>
    <t>４．採択額（国費）の欄には、採択通知書に記載されている額を記載してください。</t>
    <rPh sb="2" eb="4">
      <t>サイタク</t>
    </rPh>
    <rPh sb="4" eb="5">
      <t>ガク</t>
    </rPh>
    <rPh sb="6" eb="8">
      <t>コクヒ</t>
    </rPh>
    <rPh sb="10" eb="11">
      <t>ラン</t>
    </rPh>
    <rPh sb="14" eb="16">
      <t>サイタク</t>
    </rPh>
    <rPh sb="16" eb="19">
      <t>ツウチショ</t>
    </rPh>
    <rPh sb="20" eb="22">
      <t>キサイ</t>
    </rPh>
    <rPh sb="27" eb="28">
      <t>ガク</t>
    </rPh>
    <rPh sb="29" eb="31">
      <t>キサイ</t>
    </rPh>
    <phoneticPr fontId="12"/>
  </si>
  <si>
    <t xml:space="preserve">補助事業の最終年度 </t>
    <rPh sb="0" eb="2">
      <t>ホジョ</t>
    </rPh>
    <rPh sb="2" eb="4">
      <t>ジギョウ</t>
    </rPh>
    <rPh sb="5" eb="7">
      <t>サイシュウ</t>
    </rPh>
    <rPh sb="7" eb="9">
      <t>ネンド</t>
    </rPh>
    <phoneticPr fontId="12"/>
  </si>
  <si>
    <t>調査設計計画費</t>
    <rPh sb="0" eb="2">
      <t>チョウサ</t>
    </rPh>
    <rPh sb="2" eb="4">
      <t>セッケイ</t>
    </rPh>
    <rPh sb="4" eb="6">
      <t>ケイカク</t>
    </rPh>
    <rPh sb="6" eb="7">
      <t>ヒ</t>
    </rPh>
    <phoneticPr fontId="12"/>
  </si>
  <si>
    <t>４．事業費の積算内訳が分かる資料を添付すること。（補助対象外の費目については、分かりやすく記載すること。）</t>
    <rPh sb="2" eb="5">
      <t>ジギョウヒ</t>
    </rPh>
    <rPh sb="6" eb="8">
      <t>セキサン</t>
    </rPh>
    <rPh sb="8" eb="10">
      <t>ウチワケ</t>
    </rPh>
    <rPh sb="11" eb="12">
      <t>ワ</t>
    </rPh>
    <rPh sb="14" eb="16">
      <t>シリョウ</t>
    </rPh>
    <rPh sb="17" eb="19">
      <t>テンプ</t>
    </rPh>
    <rPh sb="25" eb="27">
      <t>ホジョ</t>
    </rPh>
    <rPh sb="27" eb="29">
      <t>タイショウ</t>
    </rPh>
    <rPh sb="29" eb="30">
      <t>ソト</t>
    </rPh>
    <rPh sb="31" eb="33">
      <t>ヒモク</t>
    </rPh>
    <rPh sb="39" eb="40">
      <t>ワ</t>
    </rPh>
    <rPh sb="45" eb="47">
      <t>キサイ</t>
    </rPh>
    <phoneticPr fontId="1"/>
  </si>
  <si>
    <t>５．補助対象事業費の内訳（参考様式）を添付すること。</t>
    <rPh sb="2" eb="4">
      <t>ホジョ</t>
    </rPh>
    <rPh sb="4" eb="6">
      <t>タイショウ</t>
    </rPh>
    <rPh sb="6" eb="9">
      <t>ジギョウヒ</t>
    </rPh>
    <rPh sb="10" eb="12">
      <t>ウチワケ</t>
    </rPh>
    <rPh sb="13" eb="15">
      <t>サンコウ</t>
    </rPh>
    <rPh sb="15" eb="17">
      <t>ヨウシキ</t>
    </rPh>
    <rPh sb="19" eb="21">
      <t>テンプ</t>
    </rPh>
    <phoneticPr fontId="1"/>
  </si>
  <si>
    <t>１.調査設計計画費</t>
    <rPh sb="2" eb="4">
      <t>チョウサ</t>
    </rPh>
    <rPh sb="4" eb="6">
      <t>セッケイ</t>
    </rPh>
    <rPh sb="6" eb="8">
      <t>ケイカク</t>
    </rPh>
    <rPh sb="8" eb="9">
      <t>ヒ</t>
    </rPh>
    <phoneticPr fontId="1"/>
  </si>
  <si>
    <t>２.建設工事費</t>
    <rPh sb="2" eb="4">
      <t>ケンセツ</t>
    </rPh>
    <rPh sb="4" eb="7">
      <t>コウジヒ</t>
    </rPh>
    <phoneticPr fontId="1"/>
  </si>
  <si>
    <t>時期</t>
    <rPh sb="0" eb="2">
      <t>ジキ</t>
    </rPh>
    <phoneticPr fontId="1"/>
  </si>
  <si>
    <t>補助対象事業費の内訳</t>
    <rPh sb="0" eb="2">
      <t>ホジョ</t>
    </rPh>
    <rPh sb="2" eb="4">
      <t>タイショウ</t>
    </rPh>
    <rPh sb="4" eb="7">
      <t>ジギョウヒ</t>
    </rPh>
    <rPh sb="8" eb="10">
      <t>ウチワケ</t>
    </rPh>
    <phoneticPr fontId="12"/>
  </si>
  <si>
    <t>補助率（Ｅ）1/2</t>
    <rPh sb="0" eb="3">
      <t>ホジョリツ</t>
    </rPh>
    <phoneticPr fontId="1"/>
  </si>
  <si>
    <t>建設工事費補助対象事業費</t>
    <rPh sb="0" eb="2">
      <t>ケンセツ</t>
    </rPh>
    <rPh sb="2" eb="4">
      <t>コウジ</t>
    </rPh>
    <rPh sb="4" eb="5">
      <t>ヒ</t>
    </rPh>
    <rPh sb="5" eb="7">
      <t>ホジョ</t>
    </rPh>
    <rPh sb="7" eb="9">
      <t>タイショウ</t>
    </rPh>
    <rPh sb="9" eb="12">
      <t>ジギョウヒ</t>
    </rPh>
    <phoneticPr fontId="1"/>
  </si>
  <si>
    <t>調査設計計画費補助対象事業費</t>
    <rPh sb="0" eb="2">
      <t>チョウサ</t>
    </rPh>
    <rPh sb="2" eb="4">
      <t>セッケイ</t>
    </rPh>
    <rPh sb="4" eb="6">
      <t>ケイカク</t>
    </rPh>
    <rPh sb="6" eb="7">
      <t>ヒ</t>
    </rPh>
    <rPh sb="7" eb="9">
      <t>ホジョ</t>
    </rPh>
    <rPh sb="9" eb="11">
      <t>タイショウ</t>
    </rPh>
    <rPh sb="11" eb="14">
      <t>ジギョウヒ</t>
    </rPh>
    <phoneticPr fontId="1"/>
  </si>
  <si>
    <t>（D）</t>
    <phoneticPr fontId="1"/>
  </si>
  <si>
    <t>（Ａ）</t>
    <phoneticPr fontId="1"/>
  </si>
  <si>
    <t>令和３年度</t>
    <rPh sb="0" eb="2">
      <t>レイワ</t>
    </rPh>
    <rPh sb="3" eb="5">
      <t>ネンド</t>
    </rPh>
    <phoneticPr fontId="12"/>
  </si>
  <si>
    <t>(注3) 交付変更承認申請の場合は、前回記載戸数を（　　）書で記載すること。</t>
    <phoneticPr fontId="1"/>
  </si>
  <si>
    <t>(注1) 今年度の交付申請戸数について、各時期の進捗予定戸数を記載すること。</t>
    <rPh sb="5" eb="8">
      <t>コンネンド</t>
    </rPh>
    <rPh sb="9" eb="11">
      <t>コウフ</t>
    </rPh>
    <rPh sb="11" eb="13">
      <t>シンセイ</t>
    </rPh>
    <rPh sb="13" eb="15">
      <t>コスウ</t>
    </rPh>
    <rPh sb="20" eb="21">
      <t>カク</t>
    </rPh>
    <rPh sb="21" eb="23">
      <t>ジキ</t>
    </rPh>
    <rPh sb="24" eb="26">
      <t>シンチョク</t>
    </rPh>
    <rPh sb="26" eb="28">
      <t>ヨテイ</t>
    </rPh>
    <rPh sb="28" eb="30">
      <t>コスウ</t>
    </rPh>
    <rPh sb="31" eb="33">
      <t>キサイ</t>
    </rPh>
    <phoneticPr fontId="1"/>
  </si>
  <si>
    <t>(注2) 時期については、事業計画にあわせ適宜変更の上、記載すること。</t>
    <rPh sb="5" eb="7">
      <t>ジキ</t>
    </rPh>
    <rPh sb="13" eb="15">
      <t>ジギョウ</t>
    </rPh>
    <rPh sb="15" eb="17">
      <t>ケイカク</t>
    </rPh>
    <rPh sb="21" eb="23">
      <t>テキギ</t>
    </rPh>
    <rPh sb="23" eb="25">
      <t>ヘンコウ</t>
    </rPh>
    <rPh sb="26" eb="27">
      <t>ウエ</t>
    </rPh>
    <phoneticPr fontId="1"/>
  </si>
  <si>
    <t>戸</t>
    <rPh sb="0" eb="1">
      <t>コ</t>
    </rPh>
    <phoneticPr fontId="1"/>
  </si>
  <si>
    <t>完了予定戸数</t>
    <rPh sb="0" eb="2">
      <t>カンリョウ</t>
    </rPh>
    <rPh sb="2" eb="4">
      <t>ヨテイ</t>
    </rPh>
    <rPh sb="4" eb="6">
      <t>コスウ</t>
    </rPh>
    <phoneticPr fontId="1"/>
  </si>
  <si>
    <t>契約予定戸数</t>
    <rPh sb="0" eb="2">
      <t>ケイヤク</t>
    </rPh>
    <rPh sb="2" eb="4">
      <t>ヨテイ</t>
    </rPh>
    <rPh sb="4" eb="6">
      <t>コスウ</t>
    </rPh>
    <phoneticPr fontId="1"/>
  </si>
  <si>
    <t>着工予定戸数</t>
    <rPh sb="0" eb="2">
      <t>チャッコウ</t>
    </rPh>
    <rPh sb="2" eb="4">
      <t>ヨテイ</t>
    </rPh>
    <rPh sb="4" eb="6">
      <t>コスウ</t>
    </rPh>
    <phoneticPr fontId="1"/>
  </si>
  <si>
    <t>対象予定戸数</t>
    <rPh sb="0" eb="2">
      <t>タイショウ</t>
    </rPh>
    <rPh sb="2" eb="4">
      <t>ヨテイ</t>
    </rPh>
    <rPh sb="4" eb="6">
      <t>コスウ</t>
    </rPh>
    <phoneticPr fontId="1"/>
  </si>
  <si>
    <r>
      <rPr>
        <sz val="24"/>
        <color theme="0"/>
        <rFont val="ＭＳ 明朝"/>
        <family val="1"/>
        <charset val="128"/>
      </rPr>
      <t>(注●)</t>
    </r>
    <r>
      <rPr>
        <sz val="24"/>
        <rFont val="ＭＳ 明朝"/>
        <family val="1"/>
        <charset val="128"/>
      </rPr>
      <t xml:space="preserve"> 実績報告の場合は、直近の申請額等を上段に（　　）書で記載すること。</t>
    </r>
    <rPh sb="1" eb="2">
      <t>チュウ</t>
    </rPh>
    <rPh sb="5" eb="7">
      <t>ジッセキ</t>
    </rPh>
    <rPh sb="7" eb="9">
      <t>ホウコク</t>
    </rPh>
    <rPh sb="14" eb="16">
      <t>チョッキン</t>
    </rPh>
    <phoneticPr fontId="1"/>
  </si>
  <si>
    <r>
      <t xml:space="preserve">(注７) </t>
    </r>
    <r>
      <rPr>
        <sz val="24"/>
        <color rgb="FFFF0000"/>
        <rFont val="ＭＳ 明朝"/>
        <family val="1"/>
        <charset val="128"/>
      </rPr>
      <t>証拠書類（契約書、見積書、領収書等（当該資料による合理的な算出を含む））により、金額が確認できる費用を記載すること。</t>
    </r>
    <rPh sb="5" eb="7">
      <t>ショウコ</t>
    </rPh>
    <phoneticPr fontId="1"/>
  </si>
  <si>
    <r>
      <rPr>
        <sz val="24"/>
        <color theme="0"/>
        <rFont val="ＭＳ 明朝"/>
        <family val="1"/>
        <charset val="128"/>
      </rPr>
      <t>(注８)</t>
    </r>
    <r>
      <rPr>
        <sz val="24"/>
        <color rgb="FFFF0000"/>
        <rFont val="ＭＳ 明朝"/>
        <family val="1"/>
        <charset val="128"/>
      </rPr>
      <t xml:space="preserve"> 実績報告の場合は、上記書類に加えて確認済証及び完了検査済証の写しも添付すること。</t>
    </r>
    <rPh sb="5" eb="7">
      <t>ジッセキ</t>
    </rPh>
    <rPh sb="7" eb="9">
      <t>ホウコク</t>
    </rPh>
    <rPh sb="10" eb="12">
      <t>バアイ</t>
    </rPh>
    <rPh sb="14" eb="16">
      <t>ジョウキ</t>
    </rPh>
    <rPh sb="16" eb="18">
      <t>ショルイ</t>
    </rPh>
    <rPh sb="19" eb="20">
      <t>クワ</t>
    </rPh>
    <rPh sb="22" eb="24">
      <t>カクニン</t>
    </rPh>
    <rPh sb="24" eb="25">
      <t>ス</t>
    </rPh>
    <rPh sb="26" eb="27">
      <t>オヨ</t>
    </rPh>
    <rPh sb="28" eb="30">
      <t>カンリョウ</t>
    </rPh>
    <rPh sb="30" eb="32">
      <t>ケンサ</t>
    </rPh>
    <rPh sb="32" eb="33">
      <t>スミ</t>
    </rPh>
    <rPh sb="33" eb="34">
      <t>ショウ</t>
    </rPh>
    <rPh sb="35" eb="36">
      <t>ウツ</t>
    </rPh>
    <rPh sb="38" eb="40">
      <t>テンプ</t>
    </rPh>
    <phoneticPr fontId="1"/>
  </si>
  <si>
    <r>
      <t>標準単価に基づいて標準住宅工事費を算定（標準単価15千円/m</t>
    </r>
    <r>
      <rPr>
        <vertAlign val="superscript"/>
        <sz val="24"/>
        <color theme="1"/>
        <rFont val="ＭＳ 明朝"/>
        <family val="1"/>
        <charset val="128"/>
      </rPr>
      <t>2</t>
    </r>
    <r>
      <rPr>
        <sz val="24"/>
        <color theme="1"/>
        <rFont val="ＭＳ 明朝"/>
        <family val="1"/>
        <charset val="128"/>
      </rPr>
      <t>×対象住宅の床面積）</t>
    </r>
    <rPh sb="0" eb="2">
      <t>ヒョウジュン</t>
    </rPh>
    <rPh sb="2" eb="4">
      <t>タンカ</t>
    </rPh>
    <rPh sb="5" eb="6">
      <t>モト</t>
    </rPh>
    <rPh sb="9" eb="11">
      <t>ヒョウジュン</t>
    </rPh>
    <rPh sb="11" eb="13">
      <t>ジュウタク</t>
    </rPh>
    <rPh sb="13" eb="16">
      <t>コウジヒ</t>
    </rPh>
    <rPh sb="17" eb="19">
      <t>サンテイ</t>
    </rPh>
    <rPh sb="20" eb="22">
      <t>ヒョウジュン</t>
    </rPh>
    <rPh sb="22" eb="24">
      <t>タンカ</t>
    </rPh>
    <rPh sb="26" eb="28">
      <t>センエン</t>
    </rPh>
    <rPh sb="32" eb="36">
      <t>タイショウジュウタク</t>
    </rPh>
    <rPh sb="37" eb="40">
      <t>ユカメンセキ</t>
    </rPh>
    <phoneticPr fontId="1"/>
  </si>
  <si>
    <r>
      <t>延べ面積 [m</t>
    </r>
    <r>
      <rPr>
        <vertAlign val="superscript"/>
        <sz val="24"/>
        <color theme="1"/>
        <rFont val="ＭＳ 明朝"/>
        <family val="1"/>
        <charset val="128"/>
      </rPr>
      <t>2</t>
    </r>
    <r>
      <rPr>
        <sz val="24"/>
        <color theme="1"/>
        <rFont val="ＭＳ 明朝"/>
        <family val="1"/>
        <charset val="128"/>
      </rPr>
      <t>]</t>
    </r>
    <rPh sb="0" eb="1">
      <t>ノ</t>
    </rPh>
    <rPh sb="2" eb="4">
      <t>メンセキ</t>
    </rPh>
    <phoneticPr fontId="1"/>
  </si>
  <si>
    <t>令和４年度</t>
    <rPh sb="0" eb="2">
      <t>レイワ</t>
    </rPh>
    <rPh sb="3" eb="5">
      <t>ネンド</t>
    </rPh>
    <phoneticPr fontId="12"/>
  </si>
  <si>
    <t>住戸毎の個別明細（別紙２の添付資料）</t>
    <rPh sb="0" eb="1">
      <t>ジュウ</t>
    </rPh>
    <rPh sb="1" eb="2">
      <t>ト</t>
    </rPh>
    <rPh sb="2" eb="3">
      <t>ゴト</t>
    </rPh>
    <rPh sb="4" eb="6">
      <t>コベツ</t>
    </rPh>
    <rPh sb="6" eb="8">
      <t>メイサイ</t>
    </rPh>
    <rPh sb="9" eb="11">
      <t>ベッシ</t>
    </rPh>
    <rPh sb="13" eb="15">
      <t>テンプ</t>
    </rPh>
    <rPh sb="15" eb="17">
      <t>シリョウ</t>
    </rPh>
    <phoneticPr fontId="12"/>
  </si>
  <si>
    <t>単位：千円</t>
    <rPh sb="0" eb="2">
      <t>タンイ</t>
    </rPh>
    <rPh sb="3" eb="5">
      <t>センエン</t>
    </rPh>
    <phoneticPr fontId="12"/>
  </si>
  <si>
    <t>住宅の名称</t>
    <rPh sb="0" eb="2">
      <t>ジュウタク</t>
    </rPh>
    <rPh sb="3" eb="5">
      <t>メイショウ</t>
    </rPh>
    <phoneticPr fontId="12"/>
  </si>
  <si>
    <t xml:space="preserve">事業費
</t>
    <rPh sb="0" eb="3">
      <t>ジギョウヒ</t>
    </rPh>
    <phoneticPr fontId="12"/>
  </si>
  <si>
    <t>住戸毎の完了予定一覧表</t>
    <rPh sb="0" eb="1">
      <t>ジュウ</t>
    </rPh>
    <rPh sb="1" eb="2">
      <t>ト</t>
    </rPh>
    <rPh sb="2" eb="3">
      <t>ゴト</t>
    </rPh>
    <rPh sb="4" eb="6">
      <t>カンリョウ</t>
    </rPh>
    <rPh sb="6" eb="8">
      <t>ヨテイ</t>
    </rPh>
    <rPh sb="8" eb="10">
      <t>イチラン</t>
    </rPh>
    <rPh sb="10" eb="11">
      <t>ヒョウ</t>
    </rPh>
    <phoneticPr fontId="12"/>
  </si>
  <si>
    <t>No</t>
    <phoneticPr fontId="12"/>
  </si>
  <si>
    <t>階数</t>
    <rPh sb="0" eb="2">
      <t>カイスウ</t>
    </rPh>
    <phoneticPr fontId="12"/>
  </si>
  <si>
    <t>延べ面積（㎡）</t>
    <rPh sb="0" eb="1">
      <t>ノ</t>
    </rPh>
    <rPh sb="2" eb="4">
      <t>メンセキ</t>
    </rPh>
    <phoneticPr fontId="12"/>
  </si>
  <si>
    <t>着工予定日</t>
    <rPh sb="0" eb="2">
      <t>チャッコウ</t>
    </rPh>
    <rPh sb="2" eb="5">
      <t>ヨテイビ</t>
    </rPh>
    <phoneticPr fontId="12"/>
  </si>
  <si>
    <t>竣工予定日</t>
    <rPh sb="0" eb="2">
      <t>シュンコウ</t>
    </rPh>
    <rPh sb="2" eb="5">
      <t>ヨテイビ</t>
    </rPh>
    <phoneticPr fontId="12"/>
  </si>
  <si>
    <t>住宅タイプ名</t>
    <rPh sb="0" eb="2">
      <t>ジュウタク</t>
    </rPh>
    <rPh sb="5" eb="6">
      <t>メイ</t>
    </rPh>
    <phoneticPr fontId="12"/>
  </si>
  <si>
    <t>補助対象
事業費</t>
    <rPh sb="0" eb="2">
      <t>ホジョ</t>
    </rPh>
    <rPh sb="2" eb="4">
      <t>タイショウ</t>
    </rPh>
    <rPh sb="5" eb="8">
      <t>ジギョウヒ</t>
    </rPh>
    <phoneticPr fontId="12"/>
  </si>
  <si>
    <t>住宅の所在地</t>
    <rPh sb="0" eb="2">
      <t>ジュウタク</t>
    </rPh>
    <rPh sb="3" eb="6">
      <t>ショザイチ</t>
    </rPh>
    <phoneticPr fontId="12"/>
  </si>
  <si>
    <t>補助額</t>
    <rPh sb="0" eb="2">
      <t>ホジョ</t>
    </rPh>
    <rPh sb="2" eb="3">
      <t>ガク</t>
    </rPh>
    <phoneticPr fontId="12"/>
  </si>
  <si>
    <t>令和4年4月</t>
    <rPh sb="0" eb="2">
      <t>レイワ</t>
    </rPh>
    <rPh sb="3" eb="4">
      <t>ネン</t>
    </rPh>
    <rPh sb="5" eb="6">
      <t>ガツ</t>
    </rPh>
    <phoneticPr fontId="1"/>
  </si>
  <si>
    <t>交付申請戸数
（a）</t>
    <rPh sb="0" eb="2">
      <t>コウフ</t>
    </rPh>
    <rPh sb="2" eb="4">
      <t>シンセイ</t>
    </rPh>
    <rPh sb="4" eb="6">
      <t>コスウ</t>
    </rPh>
    <phoneticPr fontId="1"/>
  </si>
  <si>
    <t>申請予定戸数
（b）</t>
    <rPh sb="0" eb="2">
      <t>シンセイ</t>
    </rPh>
    <rPh sb="2" eb="4">
      <t>ヨテイ</t>
    </rPh>
    <rPh sb="4" eb="6">
      <t>コスウ</t>
    </rPh>
    <phoneticPr fontId="1"/>
  </si>
  <si>
    <t>（ａ）および（ｂ）についての進捗予定</t>
    <rPh sb="14" eb="16">
      <t>シンチョク</t>
    </rPh>
    <rPh sb="16" eb="18">
      <t>ヨテイ</t>
    </rPh>
    <phoneticPr fontId="12"/>
  </si>
  <si>
    <t>申請者</t>
    <rPh sb="0" eb="3">
      <t>シンセイシャ</t>
    </rPh>
    <phoneticPr fontId="1"/>
  </si>
  <si>
    <t>団体名</t>
    <rPh sb="0" eb="3">
      <t>ダンタイメイ</t>
    </rPh>
    <phoneticPr fontId="1"/>
  </si>
  <si>
    <t>役職・氏名</t>
    <rPh sb="0" eb="2">
      <t>ヤクショク</t>
    </rPh>
    <rPh sb="3" eb="5">
      <t>シメイ</t>
    </rPh>
    <phoneticPr fontId="1"/>
  </si>
  <si>
    <t>採択額</t>
    <rPh sb="0" eb="3">
      <t>サイタクガク</t>
    </rPh>
    <phoneticPr fontId="1"/>
  </si>
  <si>
    <t>千円</t>
    <rPh sb="0" eb="2">
      <t>センエン</t>
    </rPh>
    <phoneticPr fontId="1"/>
  </si>
  <si>
    <t>●事業者情報</t>
    <rPh sb="1" eb="4">
      <t>ジギョウシャ</t>
    </rPh>
    <rPh sb="4" eb="6">
      <t>ジョウホウ</t>
    </rPh>
    <phoneticPr fontId="1"/>
  </si>
  <si>
    <t>住宅タイプ名</t>
    <rPh sb="0" eb="2">
      <t>ジュウタク</t>
    </rPh>
    <rPh sb="5" eb="6">
      <t>メイ</t>
    </rPh>
    <phoneticPr fontId="1"/>
  </si>
  <si>
    <t>●申請住宅タイプ</t>
    <rPh sb="1" eb="3">
      <t>シンセイ</t>
    </rPh>
    <rPh sb="3" eb="5">
      <t>ジュウタク</t>
    </rPh>
    <phoneticPr fontId="1"/>
  </si>
  <si>
    <t>建設工事費</t>
    <rPh sb="0" eb="5">
      <t>ケンセツコウジヒ</t>
    </rPh>
    <phoneticPr fontId="1"/>
  </si>
  <si>
    <t>合　計</t>
    <rPh sb="0" eb="1">
      <t>ゴウ</t>
    </rPh>
    <rPh sb="2" eb="3">
      <t>ケイ</t>
    </rPh>
    <phoneticPr fontId="1"/>
  </si>
  <si>
    <t>事業費</t>
    <rPh sb="0" eb="3">
      <t>ジギョウヒ</t>
    </rPh>
    <phoneticPr fontId="1"/>
  </si>
  <si>
    <t>補助対象事業費</t>
    <rPh sb="0" eb="7">
      <t>ホジョタイショウジギョウヒ</t>
    </rPh>
    <phoneticPr fontId="1"/>
  </si>
  <si>
    <t>補助額（国費）</t>
    <rPh sb="0" eb="3">
      <t>ホジョガク</t>
    </rPh>
    <rPh sb="4" eb="6">
      <t>コクヒ</t>
    </rPh>
    <phoneticPr fontId="1"/>
  </si>
  <si>
    <t>調査設計計画費</t>
    <rPh sb="0" eb="4">
      <t>チョウサセッケイ</t>
    </rPh>
    <rPh sb="4" eb="7">
      <t>ケイカクヒ</t>
    </rPh>
    <phoneticPr fontId="1"/>
  </si>
  <si>
    <t>根拠資料の項目名</t>
    <rPh sb="0" eb="2">
      <t>コンキョ</t>
    </rPh>
    <rPh sb="2" eb="4">
      <t>シリョウ</t>
    </rPh>
    <rPh sb="5" eb="8">
      <t>コウモクメイ</t>
    </rPh>
    <phoneticPr fontId="1"/>
  </si>
  <si>
    <t>標準住宅工事費</t>
    <rPh sb="0" eb="2">
      <t>ヒョウジュン</t>
    </rPh>
    <rPh sb="2" eb="4">
      <t>ジュウタク</t>
    </rPh>
    <rPh sb="4" eb="7">
      <t>コウジヒ</t>
    </rPh>
    <phoneticPr fontId="1"/>
  </si>
  <si>
    <t>標準住宅工事費の算定</t>
    <rPh sb="0" eb="2">
      <t>ヒョウジュン</t>
    </rPh>
    <rPh sb="2" eb="4">
      <t>ジュウタク</t>
    </rPh>
    <rPh sb="4" eb="7">
      <t>コウジヒ</t>
    </rPh>
    <rPh sb="8" eb="10">
      <t>サンテイ</t>
    </rPh>
    <phoneticPr fontId="1"/>
  </si>
  <si>
    <r>
      <t>標準単価に基づいて標準住宅工事費を算定（標準単価15千円/m</t>
    </r>
    <r>
      <rPr>
        <vertAlign val="superscript"/>
        <sz val="11"/>
        <color theme="1"/>
        <rFont val="ＭＳ 明朝"/>
        <family val="1"/>
        <charset val="128"/>
      </rPr>
      <t>2</t>
    </r>
    <r>
      <rPr>
        <sz val="11"/>
        <color theme="1"/>
        <rFont val="ＭＳ 明朝"/>
        <family val="1"/>
        <charset val="128"/>
      </rPr>
      <t>×対象住宅の床面積）</t>
    </r>
    <rPh sb="0" eb="2">
      <t>ヒョウジュン</t>
    </rPh>
    <rPh sb="2" eb="4">
      <t>タンカ</t>
    </rPh>
    <rPh sb="5" eb="6">
      <t>モト</t>
    </rPh>
    <rPh sb="9" eb="11">
      <t>ヒョウジュン</t>
    </rPh>
    <rPh sb="11" eb="13">
      <t>ジュウタク</t>
    </rPh>
    <rPh sb="13" eb="16">
      <t>コウジヒ</t>
    </rPh>
    <rPh sb="17" eb="19">
      <t>サンテイ</t>
    </rPh>
    <rPh sb="20" eb="22">
      <t>ヒョウジュン</t>
    </rPh>
    <rPh sb="22" eb="24">
      <t>タンカ</t>
    </rPh>
    <rPh sb="26" eb="28">
      <t>センエン</t>
    </rPh>
    <rPh sb="32" eb="36">
      <t>タイショウジュウタク</t>
    </rPh>
    <rPh sb="37" eb="40">
      <t>ユカメンセキ</t>
    </rPh>
    <phoneticPr fontId="1"/>
  </si>
  <si>
    <t>断熱工事（外皮）</t>
    <rPh sb="0" eb="4">
      <t>ダンネツコウジ</t>
    </rPh>
    <rPh sb="5" eb="7">
      <t>ガイヒ</t>
    </rPh>
    <phoneticPr fontId="1"/>
  </si>
  <si>
    <t>断熱工事（開口部）</t>
    <rPh sb="0" eb="4">
      <t>ダンネツコウジ</t>
    </rPh>
    <rPh sb="5" eb="8">
      <t>カイコウブ</t>
    </rPh>
    <phoneticPr fontId="1"/>
  </si>
  <si>
    <t>高効率設備機器（換気）</t>
    <rPh sb="0" eb="3">
      <t>コウコウリツ</t>
    </rPh>
    <rPh sb="3" eb="7">
      <t>セツビキキ</t>
    </rPh>
    <rPh sb="8" eb="10">
      <t>カンキ</t>
    </rPh>
    <phoneticPr fontId="1"/>
  </si>
  <si>
    <t>高効率設備機器（照明）</t>
    <rPh sb="0" eb="3">
      <t>コウコウリツ</t>
    </rPh>
    <rPh sb="3" eb="7">
      <t>セツビキキ</t>
    </rPh>
    <rPh sb="8" eb="10">
      <t>ショウメイ</t>
    </rPh>
    <phoneticPr fontId="1"/>
  </si>
  <si>
    <t>高効率設備機器（給湯）</t>
    <rPh sb="0" eb="3">
      <t>コウコウリツ</t>
    </rPh>
    <rPh sb="3" eb="7">
      <t>セツビキキ</t>
    </rPh>
    <rPh sb="8" eb="10">
      <t>キュウトウ</t>
    </rPh>
    <phoneticPr fontId="1"/>
  </si>
  <si>
    <t>高効率設備機器（暖冷房）</t>
    <rPh sb="0" eb="3">
      <t>コウコウリツ</t>
    </rPh>
    <rPh sb="3" eb="7">
      <t>セツビキキ</t>
    </rPh>
    <rPh sb="8" eb="11">
      <t>ダンレイボウ</t>
    </rPh>
    <phoneticPr fontId="1"/>
  </si>
  <si>
    <t>その他</t>
    <rPh sb="2" eb="3">
      <t>タ</t>
    </rPh>
    <phoneticPr fontId="1"/>
  </si>
  <si>
    <t>総事業費（千円）</t>
    <rPh sb="0" eb="3">
      <t>ソウジギョウ</t>
    </rPh>
    <rPh sb="3" eb="4">
      <t>ヒ</t>
    </rPh>
    <rPh sb="5" eb="7">
      <t>センエン</t>
    </rPh>
    <phoneticPr fontId="1"/>
  </si>
  <si>
    <t>●令和4年度　事業予定</t>
    <rPh sb="1" eb="3">
      <t>レイワ</t>
    </rPh>
    <rPh sb="4" eb="6">
      <t>ネンド</t>
    </rPh>
    <rPh sb="7" eb="9">
      <t>ジギョウ</t>
    </rPh>
    <rPh sb="9" eb="11">
      <t>ヨテイ</t>
    </rPh>
    <phoneticPr fontId="1"/>
  </si>
  <si>
    <t>申請予定戸数</t>
    <rPh sb="0" eb="2">
      <t>シンセイ</t>
    </rPh>
    <rPh sb="2" eb="6">
      <t>ヨテイコスウ</t>
    </rPh>
    <phoneticPr fontId="1"/>
  </si>
  <si>
    <t>戸</t>
    <rPh sb="0" eb="1">
      <t>コ</t>
    </rPh>
    <phoneticPr fontId="1"/>
  </si>
  <si>
    <t>令和4年5月</t>
    <rPh sb="0" eb="2">
      <t>レイワ</t>
    </rPh>
    <rPh sb="3" eb="4">
      <t>ネン</t>
    </rPh>
    <rPh sb="5" eb="6">
      <t>ガツ</t>
    </rPh>
    <phoneticPr fontId="1"/>
  </si>
  <si>
    <t>令和4年6月</t>
    <rPh sb="0" eb="2">
      <t>レイワ</t>
    </rPh>
    <rPh sb="3" eb="4">
      <t>ネン</t>
    </rPh>
    <rPh sb="5" eb="6">
      <t>ガツ</t>
    </rPh>
    <phoneticPr fontId="1"/>
  </si>
  <si>
    <t>令和4年7月</t>
    <rPh sb="0" eb="2">
      <t>レイワ</t>
    </rPh>
    <rPh sb="3" eb="4">
      <t>ネン</t>
    </rPh>
    <rPh sb="5" eb="6">
      <t>ガツ</t>
    </rPh>
    <phoneticPr fontId="1"/>
  </si>
  <si>
    <t>令和4年8月</t>
    <rPh sb="0" eb="2">
      <t>レイワ</t>
    </rPh>
    <rPh sb="3" eb="4">
      <t>ネン</t>
    </rPh>
    <rPh sb="5" eb="6">
      <t>ガツ</t>
    </rPh>
    <phoneticPr fontId="1"/>
  </si>
  <si>
    <t>令和4年9月</t>
    <rPh sb="0" eb="2">
      <t>レイワ</t>
    </rPh>
    <rPh sb="3" eb="4">
      <t>ネン</t>
    </rPh>
    <rPh sb="5" eb="6">
      <t>ガツ</t>
    </rPh>
    <phoneticPr fontId="1"/>
  </si>
  <si>
    <t>時期</t>
    <rPh sb="0" eb="2">
      <t>ジキ</t>
    </rPh>
    <phoneticPr fontId="1"/>
  </si>
  <si>
    <t>契約予定</t>
    <rPh sb="0" eb="4">
      <t>ケイヤクヨテイ</t>
    </rPh>
    <phoneticPr fontId="1"/>
  </si>
  <si>
    <t>着工予定</t>
    <rPh sb="0" eb="4">
      <t>チャッコウヨテイ</t>
    </rPh>
    <phoneticPr fontId="1"/>
  </si>
  <si>
    <t>完了予定</t>
    <rPh sb="0" eb="4">
      <t>カンリョウヨテイ</t>
    </rPh>
    <phoneticPr fontId="1"/>
  </si>
  <si>
    <t>LCCM住宅整備推進事業</t>
    <rPh sb="4" eb="6">
      <t>ジュウタク</t>
    </rPh>
    <rPh sb="6" eb="8">
      <t>セイビ</t>
    </rPh>
    <rPh sb="8" eb="10">
      <t>スイシン</t>
    </rPh>
    <rPh sb="10" eb="12">
      <t>ジギョウ</t>
    </rPh>
    <phoneticPr fontId="1"/>
  </si>
  <si>
    <t>採択戸数</t>
    <rPh sb="0" eb="2">
      <t>サイタク</t>
    </rPh>
    <rPh sb="2" eb="4">
      <t>コスウ</t>
    </rPh>
    <phoneticPr fontId="1"/>
  </si>
  <si>
    <t>過年度報告済みの戸数</t>
    <rPh sb="0" eb="3">
      <t>カネンド</t>
    </rPh>
    <rPh sb="3" eb="6">
      <t>ホウコクズ</t>
    </rPh>
    <rPh sb="8" eb="10">
      <t>コスウ</t>
    </rPh>
    <phoneticPr fontId="1"/>
  </si>
  <si>
    <t>令和4年10月</t>
    <rPh sb="0" eb="2">
      <t>レイワ</t>
    </rPh>
    <rPh sb="3" eb="4">
      <t>ネン</t>
    </rPh>
    <rPh sb="6" eb="7">
      <t>ガツ</t>
    </rPh>
    <phoneticPr fontId="1"/>
  </si>
  <si>
    <t>令和4年11月</t>
    <rPh sb="0" eb="2">
      <t>レイワ</t>
    </rPh>
    <rPh sb="3" eb="4">
      <t>ネン</t>
    </rPh>
    <rPh sb="6" eb="7">
      <t>ガツ</t>
    </rPh>
    <phoneticPr fontId="1"/>
  </si>
  <si>
    <t>令和4年12月</t>
    <rPh sb="0" eb="2">
      <t>レイワ</t>
    </rPh>
    <rPh sb="3" eb="4">
      <t>ネン</t>
    </rPh>
    <rPh sb="6" eb="7">
      <t>ガツ</t>
    </rPh>
    <phoneticPr fontId="1"/>
  </si>
  <si>
    <t>タイプ１</t>
    <phoneticPr fontId="1"/>
  </si>
  <si>
    <t>タイプ２</t>
  </si>
  <si>
    <t>タイプ３</t>
  </si>
  <si>
    <t>タイプ４</t>
  </si>
  <si>
    <t>タイプ１</t>
    <phoneticPr fontId="1"/>
  </si>
  <si>
    <t>タイプ２</t>
    <phoneticPr fontId="1"/>
  </si>
  <si>
    <t>タイプ３</t>
    <phoneticPr fontId="1"/>
  </si>
  <si>
    <t>タイプ４</t>
    <phoneticPr fontId="1"/>
  </si>
  <si>
    <t>タイプ５</t>
    <phoneticPr fontId="1"/>
  </si>
  <si>
    <t>タイプ５</t>
    <phoneticPr fontId="1"/>
  </si>
  <si>
    <t xml:space="preserve">LCCM住宅整備推進事業 </t>
    <rPh sb="4" eb="8">
      <t>ジュウタクセイビ</t>
    </rPh>
    <rPh sb="8" eb="10">
      <t>スイシン</t>
    </rPh>
    <rPh sb="10" eb="12">
      <t>ジギョウ</t>
    </rPh>
    <phoneticPr fontId="1"/>
  </si>
  <si>
    <t>【入力フォーム】</t>
    <rPh sb="1" eb="3">
      <t>ニュウリョク</t>
    </rPh>
    <phoneticPr fontId="1"/>
  </si>
  <si>
    <t>他の補助金の活用</t>
    <rPh sb="0" eb="1">
      <t>ホカ</t>
    </rPh>
    <rPh sb="2" eb="5">
      <t>ホジョキン</t>
    </rPh>
    <rPh sb="6" eb="8">
      <t>カツヨウ</t>
    </rPh>
    <phoneticPr fontId="1"/>
  </si>
  <si>
    <t>事業名</t>
    <rPh sb="0" eb="3">
      <t>ジギョウメイ</t>
    </rPh>
    <phoneticPr fontId="1"/>
  </si>
  <si>
    <t>所管名</t>
    <rPh sb="0" eb="2">
      <t>ショカン</t>
    </rPh>
    <rPh sb="2" eb="3">
      <t>メイ</t>
    </rPh>
    <phoneticPr fontId="1"/>
  </si>
  <si>
    <t>有</t>
  </si>
  <si>
    <t>延べ面積</t>
    <rPh sb="0" eb="1">
      <t>ノ</t>
    </rPh>
    <rPh sb="2" eb="4">
      <t>メンセキ</t>
    </rPh>
    <phoneticPr fontId="1"/>
  </si>
  <si>
    <t>㎡</t>
    <phoneticPr fontId="1"/>
  </si>
  <si>
    <t>●申請住宅明細</t>
    <rPh sb="1" eb="3">
      <t>シンセイ</t>
    </rPh>
    <rPh sb="3" eb="5">
      <t>ジュウタク</t>
    </rPh>
    <rPh sb="5" eb="7">
      <t>メイサイ</t>
    </rPh>
    <phoneticPr fontId="1"/>
  </si>
  <si>
    <t>住宅タイプ</t>
    <rPh sb="0" eb="2">
      <t>ジュウタク</t>
    </rPh>
    <phoneticPr fontId="1"/>
  </si>
  <si>
    <t>住宅名称</t>
    <rPh sb="0" eb="4">
      <t>ジュウタクメイショウ</t>
    </rPh>
    <phoneticPr fontId="1"/>
  </si>
  <si>
    <t>住宅の所在地</t>
    <rPh sb="0" eb="2">
      <t>ジュウタク</t>
    </rPh>
    <rPh sb="3" eb="6">
      <t>ショザイチ</t>
    </rPh>
    <phoneticPr fontId="1"/>
  </si>
  <si>
    <t>階数</t>
    <rPh sb="0" eb="2">
      <t>カイスウ</t>
    </rPh>
    <phoneticPr fontId="1"/>
  </si>
  <si>
    <t>延べ面積</t>
    <rPh sb="0" eb="1">
      <t>ノ</t>
    </rPh>
    <rPh sb="2" eb="4">
      <t>メンセキ</t>
    </rPh>
    <phoneticPr fontId="1"/>
  </si>
  <si>
    <t>着工予定日</t>
    <rPh sb="0" eb="2">
      <t>チャッコウ</t>
    </rPh>
    <rPh sb="2" eb="5">
      <t>ヨテイビ</t>
    </rPh>
    <phoneticPr fontId="1"/>
  </si>
  <si>
    <t>竣工予定日</t>
    <rPh sb="0" eb="5">
      <t>シュンコウヨテイビ</t>
    </rPh>
    <phoneticPr fontId="1"/>
  </si>
  <si>
    <t>（交付申請時点）</t>
    <rPh sb="1" eb="5">
      <t>コウフシンセイ</t>
    </rPh>
    <rPh sb="5" eb="7">
      <t>ジテン</t>
    </rPh>
    <phoneticPr fontId="1"/>
  </si>
  <si>
    <t>申請戸数</t>
    <rPh sb="0" eb="2">
      <t>シンセイ</t>
    </rPh>
    <rPh sb="2" eb="4">
      <t>コスウ</t>
    </rPh>
    <phoneticPr fontId="1"/>
  </si>
  <si>
    <t>令和4年3月以前</t>
    <rPh sb="0" eb="2">
      <t>レイワ</t>
    </rPh>
    <rPh sb="3" eb="4">
      <t>ネン</t>
    </rPh>
    <rPh sb="5" eb="6">
      <t>ガツ</t>
    </rPh>
    <rPh sb="6" eb="8">
      <t>イゼン</t>
    </rPh>
    <phoneticPr fontId="1"/>
  </si>
  <si>
    <t>令和5年1月</t>
    <rPh sb="0" eb="2">
      <t>レイワ</t>
    </rPh>
    <rPh sb="3" eb="4">
      <t>ネン</t>
    </rPh>
    <rPh sb="5" eb="6">
      <t>ガツ</t>
    </rPh>
    <phoneticPr fontId="1"/>
  </si>
  <si>
    <t>交付申請の計</t>
    <rPh sb="0" eb="2">
      <t>コウフ</t>
    </rPh>
    <rPh sb="2" eb="4">
      <t>シンセイ</t>
    </rPh>
    <rPh sb="5" eb="6">
      <t>ケイ</t>
    </rPh>
    <phoneticPr fontId="12"/>
  </si>
  <si>
    <t>欄が不足する場合は、支援室にお申し出ください</t>
    <rPh sb="0" eb="1">
      <t>ラン</t>
    </rPh>
    <rPh sb="2" eb="4">
      <t>フソク</t>
    </rPh>
    <rPh sb="6" eb="8">
      <t>バアイ</t>
    </rPh>
    <rPh sb="10" eb="13">
      <t>シエンシツ</t>
    </rPh>
    <rPh sb="15" eb="16">
      <t>モウ</t>
    </rPh>
    <rPh sb="17" eb="18">
      <t>デ</t>
    </rPh>
    <phoneticPr fontId="1"/>
  </si>
  <si>
    <t>３．欄が不足する場合は、支援室へ報告すること。</t>
    <rPh sb="12" eb="15">
      <t>シエンシツ</t>
    </rPh>
    <rPh sb="16" eb="18">
      <t>ホウコク</t>
    </rPh>
    <phoneticPr fontId="1"/>
  </si>
  <si>
    <t>令和４年度</t>
    <rPh sb="0" eb="2">
      <t>レイワ</t>
    </rPh>
    <rPh sb="3" eb="5">
      <t>ネンド</t>
    </rPh>
    <phoneticPr fontId="1"/>
  </si>
  <si>
    <t>●タイプ別　補助対象事業費の内訳</t>
    <rPh sb="4" eb="5">
      <t>ベツ</t>
    </rPh>
    <rPh sb="6" eb="10">
      <t>ホジョタイショウ</t>
    </rPh>
    <rPh sb="10" eb="13">
      <t>ジギョウヒ</t>
    </rPh>
    <rPh sb="14" eb="16">
      <t>ウチワケ</t>
    </rPh>
    <phoneticPr fontId="1"/>
  </si>
  <si>
    <t>●令和３年度交付実績</t>
    <rPh sb="1" eb="3">
      <t>レイワ</t>
    </rPh>
    <rPh sb="4" eb="6">
      <t>ネンド</t>
    </rPh>
    <rPh sb="6" eb="10">
      <t>コウフジッセキ</t>
    </rPh>
    <phoneticPr fontId="1"/>
  </si>
  <si>
    <t>令和3年</t>
    <rPh sb="0" eb="2">
      <t>レイワ</t>
    </rPh>
    <rPh sb="3" eb="4">
      <t>ネン</t>
    </rPh>
    <phoneticPr fontId="1"/>
  </si>
  <si>
    <t>令和4年</t>
    <rPh sb="0" eb="2">
      <t>レイワ</t>
    </rPh>
    <rPh sb="3" eb="4">
      <t>ネン</t>
    </rPh>
    <phoneticPr fontId="1"/>
  </si>
  <si>
    <t>調査設計
計画費</t>
    <rPh sb="0" eb="2">
      <t>チョウサ</t>
    </rPh>
    <rPh sb="2" eb="4">
      <t>セッケイ</t>
    </rPh>
    <rPh sb="5" eb="7">
      <t>ケイカク</t>
    </rPh>
    <rPh sb="7" eb="8">
      <t>ヒ</t>
    </rPh>
    <phoneticPr fontId="1"/>
  </si>
  <si>
    <t>調査設計計画費</t>
    <phoneticPr fontId="1"/>
  </si>
  <si>
    <t>建設工事費</t>
    <phoneticPr fontId="1"/>
  </si>
  <si>
    <t>合計</t>
    <phoneticPr fontId="1"/>
  </si>
  <si>
    <t>1/2</t>
  </si>
  <si>
    <t>1/2</t>
    <phoneticPr fontId="1"/>
  </si>
  <si>
    <t>合計</t>
    <rPh sb="0" eb="2">
      <t>ゴウケイ</t>
    </rPh>
    <phoneticPr fontId="1"/>
  </si>
  <si>
    <t>令和4年3月以前</t>
    <phoneticPr fontId="1"/>
  </si>
  <si>
    <t>令和4年4月</t>
    <phoneticPr fontId="1"/>
  </si>
  <si>
    <t>令和4年5月</t>
    <phoneticPr fontId="1"/>
  </si>
  <si>
    <t>令和4年6月</t>
  </si>
  <si>
    <t>令和4年7月</t>
  </si>
  <si>
    <t>令和4年8月</t>
  </si>
  <si>
    <t>令和4年9月</t>
  </si>
  <si>
    <t>令和4年10月</t>
  </si>
  <si>
    <t>令和4年11月</t>
  </si>
  <si>
    <t>令和4年12月</t>
  </si>
  <si>
    <t>令和5年1月</t>
    <phoneticPr fontId="1"/>
  </si>
  <si>
    <t>断熱工事（外皮）</t>
    <phoneticPr fontId="1"/>
  </si>
  <si>
    <t>断熱工事（開口部）</t>
    <phoneticPr fontId="1"/>
  </si>
  <si>
    <t>高効率設備機器（暖冷房）</t>
    <phoneticPr fontId="1"/>
  </si>
  <si>
    <t>高効率設備機器（給湯）</t>
    <phoneticPr fontId="1"/>
  </si>
  <si>
    <t>高効率設備機器（換気）</t>
    <phoneticPr fontId="1"/>
  </si>
  <si>
    <t>高効率設備機器（照明）</t>
    <phoneticPr fontId="1"/>
  </si>
  <si>
    <t>小計</t>
    <rPh sb="0" eb="2">
      <t>ショウケイ</t>
    </rPh>
    <phoneticPr fontId="1"/>
  </si>
  <si>
    <t>合計</t>
    <rPh sb="0" eb="2">
      <t>ゴウケイ</t>
    </rPh>
    <phoneticPr fontId="1"/>
  </si>
  <si>
    <t>補助対象外</t>
    <rPh sb="0" eb="2">
      <t>ホジョ</t>
    </rPh>
    <rPh sb="2" eb="5">
      <t>タイショウガイ</t>
    </rPh>
    <phoneticPr fontId="1"/>
  </si>
  <si>
    <t>補助対象</t>
    <rPh sb="0" eb="2">
      <t>ホジョ</t>
    </rPh>
    <rPh sb="2" eb="4">
      <t>タイショウ</t>
    </rPh>
    <phoneticPr fontId="1"/>
  </si>
  <si>
    <t>事業費</t>
    <rPh sb="0" eb="2">
      <t>ジギョウ</t>
    </rPh>
    <rPh sb="2" eb="3">
      <t>ヒ</t>
    </rPh>
    <phoneticPr fontId="1"/>
  </si>
  <si>
    <t>千円</t>
    <rPh sb="0" eb="2">
      <t>センエン</t>
    </rPh>
    <phoneticPr fontId="1"/>
  </si>
  <si>
    <t>千円</t>
    <phoneticPr fontId="1"/>
  </si>
  <si>
    <t>金額</t>
    <rPh sb="0" eb="2">
      <t>キンガク</t>
    </rPh>
    <phoneticPr fontId="1"/>
  </si>
  <si>
    <t>●年度別事業計画</t>
    <rPh sb="1" eb="3">
      <t>ネンド</t>
    </rPh>
    <rPh sb="3" eb="4">
      <t>ベツ</t>
    </rPh>
    <rPh sb="4" eb="8">
      <t>ジギョウケイカク</t>
    </rPh>
    <phoneticPr fontId="1"/>
  </si>
  <si>
    <t>(</t>
    <phoneticPr fontId="1"/>
  </si>
  <si>
    <t>)</t>
    <phoneticPr fontId="1"/>
  </si>
  <si>
    <t>（前回交付決定額）</t>
    <rPh sb="1" eb="3">
      <t>ゼンカイ</t>
    </rPh>
    <rPh sb="3" eb="5">
      <t>コウフ</t>
    </rPh>
    <rPh sb="5" eb="8">
      <t>ケッテイガク</t>
    </rPh>
    <phoneticPr fontId="1"/>
  </si>
  <si>
    <t>(</t>
    <phoneticPr fontId="1"/>
  </si>
  <si>
    <t>)</t>
    <phoneticPr fontId="1"/>
  </si>
  <si>
    <t>（変動増減）</t>
    <rPh sb="1" eb="3">
      <t>ヘンドウ</t>
    </rPh>
    <rPh sb="3" eb="5">
      <t>ゾウゲン</t>
    </rPh>
    <phoneticPr fontId="1"/>
  </si>
  <si>
    <t>（</t>
    <phoneticPr fontId="1"/>
  </si>
  <si>
    <t>）</t>
    <phoneticPr fontId="1"/>
  </si>
  <si>
    <t>戸）</t>
    <rPh sb="0" eb="1">
      <t>コ</t>
    </rPh>
    <phoneticPr fontId="1"/>
  </si>
  <si>
    <t>（　　　　　　　）</t>
    <phoneticPr fontId="1"/>
  </si>
  <si>
    <t>(</t>
    <phoneticPr fontId="1"/>
  </si>
  <si>
    <t>)</t>
    <phoneticPr fontId="1"/>
  </si>
  <si>
    <t>■</t>
  </si>
  <si>
    <t>無</t>
  </si>
  <si>
    <t>株式会社●●●●</t>
    <rPh sb="0" eb="4">
      <t>カブ</t>
    </rPh>
    <phoneticPr fontId="1"/>
  </si>
  <si>
    <t>代表取締役　●●　●●</t>
    <rPh sb="0" eb="5">
      <t>ダイヒョウ</t>
    </rPh>
    <phoneticPr fontId="1"/>
  </si>
  <si>
    <t>（仮称）LCCM住宅プロジェクト</t>
    <rPh sb="1" eb="3">
      <t>カショウ</t>
    </rPh>
    <rPh sb="8" eb="10">
      <t>ジュウタク</t>
    </rPh>
    <phoneticPr fontId="1"/>
  </si>
  <si>
    <t>＊＊＊＊＊事業</t>
    <rPh sb="5" eb="7">
      <t>ジギョウ</t>
    </rPh>
    <phoneticPr fontId="1"/>
  </si>
  <si>
    <t>＋＋＋＋県</t>
    <rPh sb="4" eb="5">
      <t>ケン</t>
    </rPh>
    <phoneticPr fontId="1"/>
  </si>
  <si>
    <t>Aタイプ</t>
    <phoneticPr fontId="1"/>
  </si>
  <si>
    <t>Bタイプ</t>
  </si>
  <si>
    <t>SA邸</t>
    <rPh sb="2" eb="3">
      <t>テイ</t>
    </rPh>
    <phoneticPr fontId="1"/>
  </si>
  <si>
    <t>＋＋＋＋県＊＊市・・・・・・・</t>
    <rPh sb="7" eb="8">
      <t>シ</t>
    </rPh>
    <phoneticPr fontId="1"/>
  </si>
  <si>
    <t>YM邸</t>
    <rPh sb="2" eb="3">
      <t>テイ</t>
    </rPh>
    <phoneticPr fontId="1"/>
  </si>
  <si>
    <t>UM邸</t>
    <rPh sb="2" eb="3">
      <t>テイ</t>
    </rPh>
    <phoneticPr fontId="1"/>
  </si>
  <si>
    <t>AM邸</t>
    <rPh sb="2" eb="3">
      <t>テイ</t>
    </rPh>
    <phoneticPr fontId="1"/>
  </si>
  <si>
    <t>YY邸</t>
    <rPh sb="2" eb="3">
      <t>テイ</t>
    </rPh>
    <phoneticPr fontId="1"/>
  </si>
  <si>
    <t>KH邸</t>
    <rPh sb="2" eb="3">
      <t>テイ</t>
    </rPh>
    <phoneticPr fontId="1"/>
  </si>
  <si>
    <t>ES邸</t>
    <rPh sb="2" eb="3">
      <t>テイ</t>
    </rPh>
    <phoneticPr fontId="1"/>
  </si>
  <si>
    <t>KS邸</t>
    <rPh sb="2" eb="3">
      <t>テイ</t>
    </rPh>
    <phoneticPr fontId="1"/>
  </si>
  <si>
    <t>TA邸</t>
    <rPh sb="2" eb="3">
      <t>テイ</t>
    </rPh>
    <phoneticPr fontId="1"/>
  </si>
  <si>
    <t>住宅工事費</t>
    <rPh sb="0" eb="2">
      <t>ジュウタク</t>
    </rPh>
    <rPh sb="2" eb="5">
      <t>コウジヒ</t>
    </rPh>
    <phoneticPr fontId="1"/>
  </si>
  <si>
    <t>BELS申請費</t>
    <phoneticPr fontId="1"/>
  </si>
  <si>
    <t>見積書 P.10</t>
    <rPh sb="0" eb="3">
      <t>ミツモリショ</t>
    </rPh>
    <phoneticPr fontId="1"/>
  </si>
  <si>
    <t>省エネ計算費用</t>
    <rPh sb="0" eb="1">
      <t>ショウ</t>
    </rPh>
    <rPh sb="3" eb="5">
      <t>ケイサン</t>
    </rPh>
    <rPh sb="5" eb="7">
      <t>ヒヨウ</t>
    </rPh>
    <phoneticPr fontId="1"/>
  </si>
  <si>
    <t>HEMS</t>
    <phoneticPr fontId="1"/>
  </si>
  <si>
    <t>蓄電池</t>
    <rPh sb="0" eb="3">
      <t>チクデンチ</t>
    </rPh>
    <phoneticPr fontId="1"/>
  </si>
  <si>
    <t>見積書 P.４</t>
    <rPh sb="0" eb="3">
      <t>ミツモリショ</t>
    </rPh>
    <phoneticPr fontId="1"/>
  </si>
  <si>
    <t>見積書 P.５</t>
    <rPh sb="0" eb="3">
      <t>ミツモリショ</t>
    </rPh>
    <phoneticPr fontId="1"/>
  </si>
  <si>
    <t>見積書 P.６</t>
    <rPh sb="0" eb="3">
      <t>ミツモリショ</t>
    </rPh>
    <phoneticPr fontId="1"/>
  </si>
  <si>
    <t>見積書 P.７</t>
    <rPh sb="0" eb="3">
      <t>ミツモリショ</t>
    </rPh>
    <phoneticPr fontId="1"/>
  </si>
  <si>
    <t>見積書 P.８</t>
    <rPh sb="0" eb="3">
      <t>ミツモリショ</t>
    </rPh>
    <phoneticPr fontId="1"/>
  </si>
  <si>
    <t>見積書 P.９</t>
    <rPh sb="0" eb="3">
      <t>ミツモリショ</t>
    </rPh>
    <phoneticPr fontId="1"/>
  </si>
  <si>
    <t>見積書　P.10</t>
    <rPh sb="0" eb="3">
      <t>ミツモリショ</t>
    </rPh>
    <phoneticPr fontId="1"/>
  </si>
  <si>
    <t>見積書② P.２</t>
    <rPh sb="0" eb="3">
      <t>ミツモリショ</t>
    </rPh>
    <phoneticPr fontId="1"/>
  </si>
  <si>
    <t>見積書② P.３</t>
    <rPh sb="0" eb="3">
      <t>ミツモリショ</t>
    </rPh>
    <phoneticPr fontId="1"/>
  </si>
  <si>
    <t>見積書② P.４</t>
    <rPh sb="0" eb="3">
      <t>ミツモリショ</t>
    </rPh>
    <phoneticPr fontId="1"/>
  </si>
  <si>
    <t>見積書② P.５</t>
    <rPh sb="0" eb="3">
      <t>ミツモリショ</t>
    </rPh>
    <phoneticPr fontId="1"/>
  </si>
  <si>
    <t>見積書② P.６</t>
    <rPh sb="0" eb="3">
      <t>ミツモリショ</t>
    </rPh>
    <phoneticPr fontId="1"/>
  </si>
  <si>
    <t>見積書② P.７</t>
    <rPh sb="0" eb="3">
      <t>ミツモリショ</t>
    </rPh>
    <phoneticPr fontId="1"/>
  </si>
  <si>
    <t>【記入例】</t>
    <rPh sb="1" eb="4">
      <t>キニュウレイ</t>
    </rPh>
    <phoneticPr fontId="1"/>
  </si>
  <si>
    <t>（別添１）</t>
    <rPh sb="1" eb="3">
      <t>ベッテン</t>
    </rPh>
    <phoneticPr fontId="1"/>
  </si>
  <si>
    <t>（別紙２－２）</t>
    <rPh sb="1" eb="3">
      <t>ベッシ</t>
    </rPh>
    <phoneticPr fontId="1"/>
  </si>
  <si>
    <t>（別添５）</t>
    <rPh sb="1" eb="3">
      <t>ベッテン</t>
    </rPh>
    <phoneticPr fontId="1"/>
  </si>
  <si>
    <t>（別添６）</t>
    <rPh sb="1" eb="3">
      <t>ベッテン</t>
    </rPh>
    <phoneticPr fontId="1"/>
  </si>
  <si>
    <t>(別添４－１)</t>
    <rPh sb="1" eb="3">
      <t>ベッテン</t>
    </rPh>
    <phoneticPr fontId="1"/>
  </si>
  <si>
    <t>(別添４－２）</t>
    <phoneticPr fontId="1"/>
  </si>
  <si>
    <t>(別添４－３）</t>
    <phoneticPr fontId="1"/>
  </si>
  <si>
    <t>(別添４－５）</t>
    <phoneticPr fontId="1"/>
  </si>
  <si>
    <t>(別添４－４）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</si>
</sst>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_);[Red]\(0\)"/>
    <numFmt numFmtId="179" formatCode="[$-411]ge\.m\.d;@"/>
    <numFmt numFmtId="180" formatCode="#,##0&quot;千&quot;&quot;円&quot;"/>
    <numFmt numFmtId="181" formatCode="#"/>
    <numFmt numFmtId="182" formatCode="000"/>
    <numFmt numFmtId="183" formatCode="[$-411]ggge&quot;年&quot;m&quot;月&quot;d&quot;日&quot;;@"/>
  </numFmts>
  <fonts count="58">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b/>
      <sz val="16"/>
      <color theme="1"/>
      <name val="Meiryo UI"/>
      <family val="3"/>
      <charset val="128"/>
    </font>
    <font>
      <b/>
      <sz val="12"/>
      <color theme="1"/>
      <name val="Meiryo UI"/>
      <family val="3"/>
      <charset val="128"/>
    </font>
    <font>
      <b/>
      <sz val="18"/>
      <color theme="1"/>
      <name val="Meiryo UI"/>
      <family val="3"/>
      <charset val="128"/>
    </font>
    <font>
      <sz val="18"/>
      <color theme="1"/>
      <name val="ＭＳ 明朝"/>
      <family val="1"/>
      <charset val="128"/>
    </font>
    <font>
      <sz val="8"/>
      <color theme="0" tint="-0.499984740745262"/>
      <name val="ＭＳ 明朝"/>
      <family val="1"/>
      <charset val="128"/>
    </font>
    <font>
      <sz val="16"/>
      <color theme="1"/>
      <name val="ＭＳ 明朝"/>
      <family val="1"/>
      <charset val="128"/>
    </font>
    <font>
      <sz val="11"/>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color theme="1"/>
      <name val="ＭＳ Ｐゴシック"/>
      <family val="3"/>
      <charset val="128"/>
      <scheme val="minor"/>
    </font>
    <font>
      <sz val="9"/>
      <color theme="1"/>
      <name val="ＭＳ 明朝"/>
      <family val="1"/>
      <charset val="128"/>
    </font>
    <font>
      <sz val="14"/>
      <color theme="1"/>
      <name val="ＭＳ 明朝"/>
      <family val="1"/>
      <charset val="128"/>
    </font>
    <font>
      <sz val="24"/>
      <name val="ＭＳ 明朝"/>
      <family val="1"/>
      <charset val="128"/>
    </font>
    <font>
      <sz val="11"/>
      <color theme="1"/>
      <name val="Century"/>
      <family val="1"/>
    </font>
    <font>
      <sz val="12"/>
      <color theme="1"/>
      <name val="Century"/>
      <family val="1"/>
    </font>
    <font>
      <sz val="11"/>
      <color indexed="8"/>
      <name val="ＭＳ Ｐゴシック"/>
      <family val="3"/>
      <charset val="128"/>
    </font>
    <font>
      <sz val="24"/>
      <color theme="1"/>
      <name val="ＭＳ 明朝"/>
      <family val="1"/>
      <charset val="128"/>
    </font>
    <font>
      <sz val="9"/>
      <name val="ＭＳ Ｐゴシック"/>
      <family val="3"/>
      <charset val="128"/>
    </font>
    <font>
      <sz val="9"/>
      <name val="ＭＳ 明朝"/>
      <family val="1"/>
      <charset val="128"/>
    </font>
    <font>
      <sz val="16"/>
      <name val="Meiryo UI"/>
      <family val="3"/>
      <charset val="128"/>
    </font>
    <font>
      <b/>
      <sz val="18"/>
      <name val="Meiryo UI"/>
      <family val="3"/>
      <charset val="128"/>
    </font>
    <font>
      <sz val="14"/>
      <name val="ＭＳ 明朝"/>
      <family val="1"/>
      <charset val="128"/>
    </font>
    <font>
      <sz val="11"/>
      <name val="Meiryo UI"/>
      <family val="3"/>
      <charset val="128"/>
    </font>
    <font>
      <sz val="8"/>
      <color theme="0" tint="-0.34998626667073579"/>
      <name val="ＭＳ 明朝"/>
      <family val="1"/>
      <charset val="128"/>
    </font>
    <font>
      <b/>
      <sz val="16"/>
      <name val="Meiryo UI"/>
      <family val="3"/>
      <charset val="128"/>
    </font>
    <font>
      <b/>
      <sz val="20"/>
      <color theme="1"/>
      <name val="Meiryo UI"/>
      <family val="3"/>
      <charset val="128"/>
    </font>
    <font>
      <sz val="8"/>
      <color theme="1"/>
      <name val="ＭＳ 明朝"/>
      <family val="1"/>
      <charset val="128"/>
    </font>
    <font>
      <sz val="8"/>
      <name val="ＭＳ 明朝"/>
      <family val="1"/>
      <charset val="128"/>
    </font>
    <font>
      <sz val="20"/>
      <color theme="1"/>
      <name val="ＭＳ 明朝"/>
      <family val="1"/>
      <charset val="128"/>
    </font>
    <font>
      <b/>
      <sz val="48"/>
      <color theme="1"/>
      <name val="Meiryo UI"/>
      <family val="3"/>
      <charset val="128"/>
    </font>
    <font>
      <sz val="24"/>
      <color theme="0"/>
      <name val="ＭＳ 明朝"/>
      <family val="1"/>
      <charset val="128"/>
    </font>
    <font>
      <sz val="24"/>
      <color rgb="FFFF0000"/>
      <name val="ＭＳ 明朝"/>
      <family val="1"/>
      <charset val="128"/>
    </font>
    <font>
      <sz val="24"/>
      <color theme="1"/>
      <name val="Century"/>
      <family val="1"/>
    </font>
    <font>
      <vertAlign val="superscript"/>
      <sz val="24"/>
      <color theme="1"/>
      <name val="ＭＳ 明朝"/>
      <family val="1"/>
      <charset val="128"/>
    </font>
    <font>
      <sz val="20"/>
      <color theme="1"/>
      <name val="Century"/>
      <family val="1"/>
    </font>
    <font>
      <sz val="20"/>
      <color theme="1"/>
      <name val="ＭＳ Ｐ明朝"/>
      <family val="1"/>
      <charset val="128"/>
    </font>
    <font>
      <sz val="28"/>
      <color theme="1"/>
      <name val="ＭＳ 明朝"/>
      <family val="1"/>
      <charset val="128"/>
    </font>
    <font>
      <sz val="10"/>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theme="1"/>
      <name val="ＭＳ Ｐゴシック"/>
      <family val="2"/>
      <charset val="128"/>
      <scheme val="minor"/>
    </font>
    <font>
      <vertAlign val="superscript"/>
      <sz val="11"/>
      <color theme="1"/>
      <name val="ＭＳ 明朝"/>
      <family val="1"/>
      <charset val="128"/>
    </font>
    <font>
      <sz val="14"/>
      <color theme="1"/>
      <name val="ＭＳ Ｐゴシック"/>
      <family val="2"/>
      <charset val="128"/>
      <scheme val="minor"/>
    </font>
    <font>
      <sz val="11"/>
      <color rgb="FFFF0000"/>
      <name val="ＭＳ Ｐゴシック"/>
      <family val="2"/>
      <charset val="128"/>
      <scheme val="minor"/>
    </font>
    <font>
      <b/>
      <sz val="20"/>
      <color theme="1"/>
      <name val="ＭＳ Ｐゴシック"/>
      <family val="3"/>
      <charset val="128"/>
      <scheme val="minor"/>
    </font>
    <font>
      <sz val="11"/>
      <name val="ＭＳ Ｐゴシック"/>
      <family val="2"/>
      <charset val="128"/>
      <scheme val="minor"/>
    </font>
    <font>
      <sz val="11"/>
      <color theme="0"/>
      <name val="ＭＳ Ｐゴシック"/>
      <family val="2"/>
      <charset val="128"/>
      <scheme val="minor"/>
    </font>
    <font>
      <b/>
      <sz val="11"/>
      <color rgb="FFFF0000"/>
      <name val="ＭＳ Ｐゴシック"/>
      <family val="3"/>
      <charset val="128"/>
      <scheme val="minor"/>
    </font>
    <font>
      <b/>
      <sz val="9"/>
      <color indexed="81"/>
      <name val="MS P ゴシック"/>
      <family val="3"/>
      <charset val="128"/>
    </font>
    <font>
      <b/>
      <sz val="11"/>
      <color rgb="FFFF0000"/>
      <name val="ＭＳ 明朝"/>
      <family val="1"/>
      <charset val="128"/>
    </font>
    <font>
      <b/>
      <sz val="14"/>
      <color rgb="FFFF0000"/>
      <name val="ＭＳ Ｐゴシック"/>
      <family val="3"/>
      <charset val="128"/>
      <scheme val="minor"/>
    </font>
    <font>
      <sz val="12"/>
      <name val="ＭＳ 明朝"/>
      <family val="1"/>
      <charset val="128"/>
    </font>
  </fonts>
  <fills count="6">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theme="4" tint="0.79998168889431442"/>
        <bgColor indexed="64"/>
      </patternFill>
    </fill>
    <fill>
      <patternFill patternType="solid">
        <fgColor theme="4" tint="0.59999389629810485"/>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medium">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thin">
        <color indexed="64"/>
      </right>
      <top style="hair">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style="thin">
        <color indexed="64"/>
      </right>
      <top style="medium">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diagonalDown="1">
      <left style="thin">
        <color indexed="64"/>
      </left>
      <right style="thin">
        <color indexed="64"/>
      </right>
      <top style="double">
        <color indexed="64"/>
      </top>
      <bottom/>
      <diagonal style="thin">
        <color indexed="64"/>
      </diagonal>
    </border>
    <border diagonalDown="1">
      <left style="thin">
        <color indexed="64"/>
      </left>
      <right/>
      <top style="double">
        <color indexed="64"/>
      </top>
      <bottom/>
      <diagonal style="thin">
        <color indexed="64"/>
      </diagonal>
    </border>
    <border diagonalDown="1">
      <left style="thin">
        <color indexed="64"/>
      </left>
      <right style="medium">
        <color indexed="64"/>
      </right>
      <top style="double">
        <color indexed="64"/>
      </top>
      <bottom/>
      <diagonal style="thin">
        <color indexed="64"/>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thin">
        <color indexed="64"/>
      </bottom>
      <diagonal/>
    </border>
  </borders>
  <cellStyleXfs count="11">
    <xf numFmtId="0" fontId="0" fillId="0" borderId="0">
      <alignment vertical="center"/>
    </xf>
    <xf numFmtId="0" fontId="11" fillId="0" borderId="0"/>
    <xf numFmtId="38" fontId="11"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0" fontId="15" fillId="0" borderId="0"/>
    <xf numFmtId="0" fontId="15" fillId="0" borderId="0">
      <alignment vertical="center"/>
    </xf>
    <xf numFmtId="38" fontId="15" fillId="0" borderId="0" applyFont="0" applyFill="0" applyBorder="0" applyAlignment="0" applyProtection="0">
      <alignment vertical="center"/>
    </xf>
    <xf numFmtId="0" fontId="21" fillId="0" borderId="0"/>
    <xf numFmtId="0" fontId="11" fillId="0" borderId="0">
      <alignment vertical="center"/>
    </xf>
    <xf numFmtId="38" fontId="46" fillId="0" borderId="0" applyFont="0" applyFill="0" applyBorder="0" applyAlignment="0" applyProtection="0">
      <alignment vertical="center"/>
    </xf>
  </cellStyleXfs>
  <cellXfs count="88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right" vertical="center"/>
    </xf>
    <xf numFmtId="0" fontId="5" fillId="0" borderId="0" xfId="0" applyFont="1">
      <alignment vertical="center"/>
    </xf>
    <xf numFmtId="0" fontId="3" fillId="0" borderId="15" xfId="0" applyFont="1" applyBorder="1" applyAlignment="1">
      <alignment horizontal="center" vertical="center"/>
    </xf>
    <xf numFmtId="0" fontId="3" fillId="0" borderId="17" xfId="0" applyFont="1" applyBorder="1" applyAlignment="1">
      <alignment vertical="center"/>
    </xf>
    <xf numFmtId="0" fontId="3" fillId="0" borderId="19" xfId="0" applyFont="1" applyBorder="1">
      <alignment vertical="center"/>
    </xf>
    <xf numFmtId="0" fontId="3" fillId="0" borderId="32" xfId="0" applyFont="1" applyBorder="1">
      <alignment vertical="center"/>
    </xf>
    <xf numFmtId="0" fontId="3" fillId="0" borderId="37" xfId="0" applyFont="1" applyBorder="1">
      <alignment vertical="center"/>
    </xf>
    <xf numFmtId="177" fontId="3" fillId="0" borderId="0" xfId="0" applyNumberFormat="1" applyFont="1" applyFill="1" applyBorder="1" applyAlignment="1">
      <alignment vertical="center"/>
    </xf>
    <xf numFmtId="177" fontId="3" fillId="0" borderId="11"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lignment vertical="center"/>
    </xf>
    <xf numFmtId="0" fontId="10" fillId="0" borderId="0" xfId="3" applyFont="1">
      <alignment vertical="center"/>
    </xf>
    <xf numFmtId="0" fontId="2" fillId="0" borderId="0" xfId="3" applyFont="1">
      <alignment vertical="center"/>
    </xf>
    <xf numFmtId="0" fontId="19" fillId="2" borderId="0" xfId="5" applyFont="1" applyFill="1" applyAlignment="1">
      <alignment vertical="center"/>
    </xf>
    <xf numFmtId="0" fontId="20" fillId="2" borderId="0" xfId="5" applyFont="1" applyFill="1" applyBorder="1" applyAlignment="1">
      <alignment horizontal="right" vertical="center"/>
    </xf>
    <xf numFmtId="0" fontId="3" fillId="2" borderId="0" xfId="5" applyFont="1" applyFill="1" applyBorder="1" applyAlignment="1">
      <alignment horizontal="center" vertical="center"/>
    </xf>
    <xf numFmtId="0" fontId="16" fillId="2" borderId="0" xfId="5" applyFont="1" applyFill="1" applyBorder="1" applyAlignment="1">
      <alignment horizontal="right" vertical="center"/>
    </xf>
    <xf numFmtId="0" fontId="10" fillId="2" borderId="0" xfId="5" applyFont="1" applyFill="1" applyBorder="1" applyAlignment="1">
      <alignment vertical="center"/>
    </xf>
    <xf numFmtId="0" fontId="3" fillId="2" borderId="0" xfId="5" applyFont="1" applyFill="1" applyBorder="1" applyAlignment="1">
      <alignment horizontal="right" vertical="center"/>
    </xf>
    <xf numFmtId="0" fontId="20" fillId="2" borderId="0" xfId="5" applyFont="1" applyFill="1" applyAlignment="1">
      <alignment vertical="center"/>
    </xf>
    <xf numFmtId="0" fontId="3" fillId="2" borderId="0" xfId="5" applyFont="1" applyFill="1" applyAlignment="1">
      <alignment vertical="center"/>
    </xf>
    <xf numFmtId="0" fontId="3" fillId="2" borderId="0" xfId="5" applyFont="1" applyFill="1" applyBorder="1" applyAlignment="1">
      <alignment vertical="center"/>
    </xf>
    <xf numFmtId="0" fontId="4" fillId="2" borderId="0" xfId="5" applyFont="1" applyFill="1" applyBorder="1" applyAlignment="1">
      <alignment vertical="center"/>
    </xf>
    <xf numFmtId="0" fontId="3" fillId="0" borderId="0" xfId="5" applyFont="1" applyFill="1" applyBorder="1" applyAlignment="1">
      <alignment vertical="center"/>
    </xf>
    <xf numFmtId="0" fontId="17" fillId="2" borderId="0" xfId="5" applyFont="1" applyFill="1" applyAlignment="1">
      <alignment vertical="center"/>
    </xf>
    <xf numFmtId="0" fontId="17" fillId="2" borderId="0" xfId="5" applyFont="1" applyFill="1" applyBorder="1" applyAlignment="1">
      <alignment vertical="center"/>
    </xf>
    <xf numFmtId="0" fontId="17" fillId="0" borderId="0" xfId="5" applyFont="1" applyFill="1" applyBorder="1" applyAlignment="1">
      <alignment vertical="center"/>
    </xf>
    <xf numFmtId="0" fontId="17" fillId="2" borderId="0" xfId="5" applyFont="1" applyFill="1" applyBorder="1" applyAlignment="1">
      <alignment horizontal="center" vertical="center"/>
    </xf>
    <xf numFmtId="0" fontId="17" fillId="2" borderId="0" xfId="5" applyFont="1" applyFill="1" applyBorder="1" applyAlignment="1">
      <alignment horizontal="right" vertical="center"/>
    </xf>
    <xf numFmtId="0" fontId="3" fillId="0" borderId="11" xfId="0" applyFont="1" applyFill="1" applyBorder="1">
      <alignment vertical="center"/>
    </xf>
    <xf numFmtId="0" fontId="3" fillId="0" borderId="0" xfId="0" applyFont="1" applyFill="1" applyBorder="1">
      <alignment vertical="center"/>
    </xf>
    <xf numFmtId="0" fontId="3" fillId="0" borderId="49" xfId="0" applyFont="1" applyFill="1" applyBorder="1">
      <alignment vertical="center"/>
    </xf>
    <xf numFmtId="0" fontId="3" fillId="0" borderId="0" xfId="0" applyFont="1" applyFill="1" applyAlignment="1">
      <alignment horizontal="right" vertical="center"/>
    </xf>
    <xf numFmtId="177" fontId="3" fillId="0" borderId="49" xfId="0" applyNumberFormat="1" applyFont="1" applyFill="1" applyBorder="1">
      <alignment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lignment vertical="center"/>
    </xf>
    <xf numFmtId="0" fontId="3" fillId="0" borderId="34" xfId="0" applyFont="1" applyFill="1" applyBorder="1">
      <alignment vertical="center"/>
    </xf>
    <xf numFmtId="177" fontId="3" fillId="0" borderId="35" xfId="0" applyNumberFormat="1" applyFont="1" applyFill="1" applyBorder="1">
      <alignment vertical="center"/>
    </xf>
    <xf numFmtId="0" fontId="3" fillId="0" borderId="41" xfId="0" applyFont="1" applyFill="1" applyBorder="1">
      <alignment vertical="center"/>
    </xf>
    <xf numFmtId="0" fontId="3" fillId="0" borderId="36" xfId="0" applyFont="1" applyFill="1" applyBorder="1">
      <alignment vertical="center"/>
    </xf>
    <xf numFmtId="0" fontId="3" fillId="0" borderId="4" xfId="0" applyFont="1" applyFill="1" applyBorder="1">
      <alignment vertical="center"/>
    </xf>
    <xf numFmtId="177" fontId="3" fillId="0" borderId="3" xfId="0" applyNumberFormat="1" applyFont="1" applyFill="1" applyBorder="1">
      <alignment vertical="center"/>
    </xf>
    <xf numFmtId="0" fontId="3" fillId="0" borderId="25" xfId="0" applyFont="1" applyFill="1" applyBorder="1">
      <alignment vertical="center"/>
    </xf>
    <xf numFmtId="0" fontId="3" fillId="0" borderId="26" xfId="0" applyFont="1" applyFill="1" applyBorder="1">
      <alignment vertical="center"/>
    </xf>
    <xf numFmtId="177" fontId="3" fillId="0" borderId="27" xfId="0" applyNumberFormat="1" applyFont="1" applyFill="1" applyBorder="1">
      <alignment vertical="center"/>
    </xf>
    <xf numFmtId="0" fontId="3" fillId="0" borderId="28" xfId="0" applyFont="1" applyFill="1" applyBorder="1">
      <alignment vertical="center"/>
    </xf>
    <xf numFmtId="0" fontId="3" fillId="0" borderId="0" xfId="0" applyFont="1" applyFill="1" applyBorder="1" applyAlignment="1">
      <alignment horizontal="right" vertical="center"/>
    </xf>
    <xf numFmtId="0" fontId="2" fillId="0" borderId="0" xfId="0" applyFont="1" applyFill="1">
      <alignment vertical="center"/>
    </xf>
    <xf numFmtId="0" fontId="3" fillId="0" borderId="50" xfId="0" applyFont="1" applyFill="1" applyBorder="1">
      <alignment vertical="center"/>
    </xf>
    <xf numFmtId="0" fontId="3" fillId="0" borderId="51" xfId="0" applyFont="1" applyFill="1" applyBorder="1">
      <alignment vertical="center"/>
    </xf>
    <xf numFmtId="0" fontId="3" fillId="0" borderId="53" xfId="0" applyFont="1" applyFill="1" applyBorder="1">
      <alignment vertical="center"/>
    </xf>
    <xf numFmtId="0" fontId="2" fillId="0" borderId="0" xfId="0" applyFont="1" applyFill="1" applyAlignment="1">
      <alignment vertical="center"/>
    </xf>
    <xf numFmtId="0" fontId="5" fillId="0" borderId="0" xfId="0" applyFont="1" applyFill="1">
      <alignment vertical="center"/>
    </xf>
    <xf numFmtId="0" fontId="2" fillId="0" borderId="0" xfId="0" applyFont="1" applyFill="1" applyAlignment="1">
      <alignment horizontal="right" vertical="center"/>
    </xf>
    <xf numFmtId="0" fontId="8" fillId="0" borderId="0" xfId="0" applyFont="1" applyFill="1" applyAlignment="1">
      <alignment horizontal="right" vertical="center"/>
    </xf>
    <xf numFmtId="0" fontId="3" fillId="0" borderId="10" xfId="0" applyFont="1" applyFill="1" applyBorder="1">
      <alignment vertical="center"/>
    </xf>
    <xf numFmtId="0" fontId="3" fillId="0" borderId="12" xfId="0" applyFont="1" applyFill="1" applyBorder="1">
      <alignment vertical="center"/>
    </xf>
    <xf numFmtId="0" fontId="3" fillId="0" borderId="18" xfId="0" applyFont="1" applyFill="1" applyBorder="1">
      <alignment vertical="center"/>
    </xf>
    <xf numFmtId="0" fontId="17" fillId="0" borderId="0" xfId="5" applyFont="1" applyFill="1" applyAlignment="1">
      <alignment vertical="center"/>
    </xf>
    <xf numFmtId="0" fontId="20" fillId="0" borderId="0" xfId="5" applyFont="1" applyFill="1" applyBorder="1" applyAlignment="1">
      <alignment vertical="center"/>
    </xf>
    <xf numFmtId="0" fontId="3" fillId="0" borderId="0" xfId="5" applyFont="1" applyFill="1" applyAlignment="1">
      <alignment vertical="center"/>
    </xf>
    <xf numFmtId="0" fontId="3" fillId="0" borderId="0" xfId="5" applyFont="1" applyFill="1" applyBorder="1" applyAlignment="1">
      <alignment horizontal="center" vertical="center"/>
    </xf>
    <xf numFmtId="0" fontId="20" fillId="0" borderId="0" xfId="5" applyFont="1" applyFill="1" applyAlignment="1">
      <alignment vertical="center"/>
    </xf>
    <xf numFmtId="0" fontId="19" fillId="0" borderId="0" xfId="5" applyFont="1" applyFill="1" applyAlignment="1">
      <alignment vertical="center"/>
    </xf>
    <xf numFmtId="0" fontId="2" fillId="0" borderId="0" xfId="5" applyFont="1" applyFill="1" applyBorder="1" applyAlignment="1">
      <alignment horizontal="center" vertical="center"/>
    </xf>
    <xf numFmtId="0" fontId="10" fillId="0" borderId="0" xfId="5" applyFont="1" applyFill="1" applyBorder="1" applyAlignment="1">
      <alignment vertical="center"/>
    </xf>
    <xf numFmtId="176" fontId="3" fillId="0" borderId="0" xfId="5" applyNumberFormat="1" applyFont="1" applyFill="1" applyBorder="1" applyAlignment="1">
      <alignment vertical="center"/>
    </xf>
    <xf numFmtId="0" fontId="17" fillId="0" borderId="0" xfId="9" applyFont="1" applyAlignment="1">
      <alignment vertical="top"/>
    </xf>
    <xf numFmtId="0" fontId="14" fillId="0" borderId="0" xfId="9" applyFont="1">
      <alignment vertical="center"/>
    </xf>
    <xf numFmtId="0" fontId="23" fillId="0" borderId="0" xfId="9" applyFont="1">
      <alignment vertical="center"/>
    </xf>
    <xf numFmtId="0" fontId="14" fillId="0" borderId="32" xfId="9" applyFont="1" applyBorder="1" applyAlignment="1">
      <alignment horizontal="left"/>
    </xf>
    <xf numFmtId="0" fontId="14" fillId="0" borderId="36" xfId="9" applyFont="1" applyBorder="1" applyAlignment="1">
      <alignment horizontal="right" vertical="top"/>
    </xf>
    <xf numFmtId="0" fontId="14" fillId="0" borderId="85" xfId="9" applyFont="1" applyBorder="1" applyAlignment="1">
      <alignment horizontal="center" vertical="center"/>
    </xf>
    <xf numFmtId="0" fontId="14" fillId="0" borderId="65" xfId="9" applyFont="1" applyBorder="1">
      <alignment vertical="center"/>
    </xf>
    <xf numFmtId="0" fontId="14" fillId="0" borderId="64" xfId="9" applyFont="1" applyBorder="1">
      <alignment vertical="center"/>
    </xf>
    <xf numFmtId="0" fontId="14" fillId="0" borderId="66" xfId="9" applyFont="1" applyBorder="1">
      <alignment vertical="center"/>
    </xf>
    <xf numFmtId="0" fontId="14" fillId="0" borderId="62" xfId="9" applyFont="1" applyBorder="1">
      <alignment vertical="center"/>
    </xf>
    <xf numFmtId="0" fontId="14" fillId="0" borderId="61" xfId="9" applyFont="1" applyBorder="1">
      <alignment vertical="center"/>
    </xf>
    <xf numFmtId="0" fontId="2" fillId="0" borderId="0" xfId="9" applyFont="1">
      <alignment vertical="center"/>
    </xf>
    <xf numFmtId="0" fontId="16" fillId="0" borderId="0" xfId="9" applyFont="1">
      <alignment vertical="center"/>
    </xf>
    <xf numFmtId="0" fontId="24" fillId="0" borderId="0" xfId="9" applyFont="1">
      <alignment vertical="center"/>
    </xf>
    <xf numFmtId="0" fontId="14" fillId="0" borderId="88" xfId="9" applyFont="1" applyBorder="1">
      <alignment vertical="center"/>
    </xf>
    <xf numFmtId="0" fontId="14" fillId="0" borderId="80" xfId="9" applyFont="1" applyBorder="1">
      <alignment vertical="center"/>
    </xf>
    <xf numFmtId="0" fontId="14" fillId="0" borderId="82" xfId="9" applyFont="1" applyBorder="1">
      <alignment vertical="center"/>
    </xf>
    <xf numFmtId="0" fontId="14" fillId="3" borderId="95" xfId="9" applyFont="1" applyFill="1" applyBorder="1" applyAlignment="1">
      <alignment horizontal="right" vertical="center"/>
    </xf>
    <xf numFmtId="0" fontId="14" fillId="0" borderId="0" xfId="9" applyFont="1" applyAlignment="1">
      <alignment horizontal="right"/>
    </xf>
    <xf numFmtId="0" fontId="8" fillId="0" borderId="0" xfId="9" applyFont="1" applyAlignment="1">
      <alignment horizontal="right" vertical="center"/>
    </xf>
    <xf numFmtId="0" fontId="13" fillId="0" borderId="0" xfId="9" applyFont="1">
      <alignment vertical="center"/>
    </xf>
    <xf numFmtId="0" fontId="28" fillId="0" borderId="0" xfId="9" applyFont="1">
      <alignment vertical="center"/>
    </xf>
    <xf numFmtId="177" fontId="3" fillId="0" borderId="11" xfId="0" applyNumberFormat="1" applyFont="1" applyFill="1" applyBorder="1">
      <alignment vertical="center"/>
    </xf>
    <xf numFmtId="0" fontId="29" fillId="0" borderId="0" xfId="0" applyFont="1" applyFill="1" applyAlignment="1">
      <alignment horizontal="right"/>
    </xf>
    <xf numFmtId="0" fontId="29" fillId="0" borderId="0" xfId="9" applyFont="1" applyAlignment="1">
      <alignment horizontal="right" vertical="center"/>
    </xf>
    <xf numFmtId="0" fontId="13" fillId="0" borderId="50" xfId="9" applyFont="1" applyBorder="1" applyAlignment="1">
      <alignment vertical="center"/>
    </xf>
    <xf numFmtId="0" fontId="27" fillId="0" borderId="0" xfId="9" applyFont="1" applyAlignment="1">
      <alignment horizontal="right" vertical="center"/>
    </xf>
    <xf numFmtId="0" fontId="13" fillId="0" borderId="0" xfId="9" applyFont="1" applyAlignment="1">
      <alignment horizontal="right" vertical="center"/>
    </xf>
    <xf numFmtId="0" fontId="33" fillId="2" borderId="0" xfId="5" applyFont="1" applyFill="1" applyAlignment="1">
      <alignment vertical="center"/>
    </xf>
    <xf numFmtId="0" fontId="13" fillId="0" borderId="51" xfId="9" applyFont="1" applyBorder="1" applyAlignment="1">
      <alignment vertical="center"/>
    </xf>
    <xf numFmtId="0" fontId="13" fillId="0" borderId="53" xfId="9" applyFont="1" applyBorder="1" applyAlignment="1">
      <alignment vertical="center"/>
    </xf>
    <xf numFmtId="0" fontId="3" fillId="0" borderId="0" xfId="5" applyFont="1" applyAlignment="1">
      <alignment vertical="center"/>
    </xf>
    <xf numFmtId="0" fontId="3" fillId="2" borderId="0" xfId="5" applyFont="1" applyFill="1" applyAlignment="1">
      <alignment horizontal="right" vertical="center"/>
    </xf>
    <xf numFmtId="0" fontId="3" fillId="2" borderId="0" xfId="5" quotePrefix="1" applyFont="1" applyFill="1" applyBorder="1" applyAlignment="1">
      <alignment vertical="center"/>
    </xf>
    <xf numFmtId="0" fontId="13" fillId="0" borderId="48" xfId="9" applyFont="1" applyBorder="1" applyAlignment="1">
      <alignment vertical="center"/>
    </xf>
    <xf numFmtId="0" fontId="7" fillId="0" borderId="0" xfId="5" applyFont="1" applyFill="1" applyBorder="1" applyAlignment="1">
      <alignment horizontal="center" vertical="center"/>
    </xf>
    <xf numFmtId="0" fontId="7" fillId="0" borderId="0" xfId="5" applyFont="1" applyFill="1" applyAlignment="1">
      <alignment vertical="center"/>
    </xf>
    <xf numFmtId="0" fontId="7" fillId="0" borderId="0" xfId="5" applyFont="1" applyFill="1" applyBorder="1" applyAlignment="1">
      <alignment vertical="center"/>
    </xf>
    <xf numFmtId="0" fontId="34" fillId="0" borderId="0" xfId="5" applyFont="1" applyFill="1" applyBorder="1" applyAlignment="1">
      <alignment vertical="center"/>
    </xf>
    <xf numFmtId="0" fontId="18" fillId="0" borderId="0" xfId="5" applyFont="1" applyFill="1" applyAlignment="1">
      <alignment vertical="center"/>
    </xf>
    <xf numFmtId="0" fontId="22" fillId="0" borderId="0" xfId="5" applyFont="1" applyFill="1" applyAlignment="1">
      <alignment vertical="center"/>
    </xf>
    <xf numFmtId="0" fontId="18" fillId="2" borderId="0" xfId="5" applyFont="1" applyFill="1" applyAlignment="1">
      <alignment vertical="center"/>
    </xf>
    <xf numFmtId="0" fontId="22" fillId="2" borderId="0" xfId="5" applyFont="1" applyFill="1" applyAlignment="1">
      <alignment vertical="center"/>
    </xf>
    <xf numFmtId="0" fontId="37" fillId="2" borderId="0" xfId="5" applyFont="1" applyFill="1" applyAlignment="1">
      <alignment vertical="center"/>
    </xf>
    <xf numFmtId="0" fontId="38" fillId="2" borderId="0" xfId="5" applyFont="1" applyFill="1" applyAlignment="1">
      <alignment vertical="center"/>
    </xf>
    <xf numFmtId="0" fontId="22" fillId="0" borderId="0" xfId="5" applyFont="1" applyFill="1" applyBorder="1" applyAlignment="1">
      <alignment horizontal="left" vertical="center"/>
    </xf>
    <xf numFmtId="0" fontId="22" fillId="0" borderId="0" xfId="5" applyFont="1" applyFill="1" applyBorder="1" applyAlignment="1">
      <alignment horizontal="center" vertical="center"/>
    </xf>
    <xf numFmtId="0" fontId="22" fillId="0" borderId="0" xfId="5" applyFont="1" applyFill="1" applyBorder="1" applyAlignment="1">
      <alignment horizontal="right" vertical="center"/>
    </xf>
    <xf numFmtId="0" fontId="22" fillId="0" borderId="0" xfId="5" applyFont="1" applyFill="1" applyAlignment="1">
      <alignment horizontal="left" vertical="center"/>
    </xf>
    <xf numFmtId="0" fontId="34" fillId="0" borderId="0" xfId="5" applyFont="1" applyFill="1" applyBorder="1" applyAlignment="1">
      <alignment horizontal="right" vertical="center"/>
    </xf>
    <xf numFmtId="0" fontId="22" fillId="0" borderId="0" xfId="5" applyFont="1" applyFill="1" applyBorder="1" applyAlignment="1">
      <alignment vertical="center"/>
    </xf>
    <xf numFmtId="0" fontId="22" fillId="0" borderId="1" xfId="5" applyFont="1" applyFill="1" applyBorder="1" applyAlignment="1">
      <alignment horizontal="center" vertical="center"/>
    </xf>
    <xf numFmtId="0" fontId="34" fillId="0" borderId="35" xfId="5" applyFont="1" applyFill="1" applyBorder="1" applyAlignment="1">
      <alignment horizontal="center" vertical="center"/>
    </xf>
    <xf numFmtId="0" fontId="34" fillId="0" borderId="11" xfId="5" applyFont="1" applyFill="1" applyBorder="1" applyAlignment="1">
      <alignment horizontal="center" vertical="center" wrapText="1"/>
    </xf>
    <xf numFmtId="0" fontId="34" fillId="0" borderId="12" xfId="5" applyFont="1" applyFill="1" applyBorder="1" applyAlignment="1">
      <alignment horizontal="center" vertical="center" wrapText="1"/>
    </xf>
    <xf numFmtId="0" fontId="34" fillId="0" borderId="1" xfId="5" applyFont="1" applyFill="1" applyBorder="1" applyAlignment="1">
      <alignment horizontal="center" vertical="center" wrapText="1"/>
    </xf>
    <xf numFmtId="0" fontId="34" fillId="0" borderId="10" xfId="5" applyFont="1" applyFill="1" applyBorder="1" applyAlignment="1">
      <alignment horizontal="center" vertical="center" wrapText="1"/>
    </xf>
    <xf numFmtId="0" fontId="34" fillId="0" borderId="54" xfId="5" applyFont="1" applyFill="1" applyBorder="1" applyAlignment="1">
      <alignment horizontal="center" vertical="center" wrapText="1"/>
    </xf>
    <xf numFmtId="0" fontId="34" fillId="0" borderId="11" xfId="5" applyFont="1" applyFill="1" applyBorder="1" applyAlignment="1">
      <alignment horizontal="left" vertical="center"/>
    </xf>
    <xf numFmtId="176" fontId="34" fillId="0" borderId="11" xfId="5" applyNumberFormat="1" applyFont="1" applyFill="1" applyBorder="1" applyAlignment="1">
      <alignment horizontal="right" vertical="center"/>
    </xf>
    <xf numFmtId="0" fontId="34" fillId="0" borderId="0" xfId="5" applyFont="1" applyFill="1" applyBorder="1" applyAlignment="1">
      <alignment horizontal="left" vertical="center"/>
    </xf>
    <xf numFmtId="0" fontId="34" fillId="0" borderId="69" xfId="5" applyFont="1" applyFill="1" applyBorder="1" applyAlignment="1">
      <alignment horizontal="left" vertical="center"/>
    </xf>
    <xf numFmtId="176" fontId="34" fillId="0" borderId="69" xfId="5" applyNumberFormat="1" applyFont="1" applyFill="1" applyBorder="1" applyAlignment="1">
      <alignment horizontal="right" vertical="center"/>
    </xf>
    <xf numFmtId="0" fontId="34" fillId="0" borderId="49" xfId="5" applyFont="1" applyBorder="1" applyAlignment="1">
      <alignment horizontal="right" vertical="center"/>
    </xf>
    <xf numFmtId="176" fontId="34" fillId="0" borderId="49" xfId="5" applyNumberFormat="1" applyFont="1" applyBorder="1" applyAlignment="1">
      <alignment horizontal="right" vertical="center"/>
    </xf>
    <xf numFmtId="176" fontId="34" fillId="0" borderId="50" xfId="5" applyNumberFormat="1" applyFont="1" applyBorder="1" applyAlignment="1">
      <alignment horizontal="right" vertical="center"/>
    </xf>
    <xf numFmtId="0" fontId="34" fillId="0" borderId="51" xfId="5" applyFont="1" applyBorder="1" applyAlignment="1">
      <alignment horizontal="center" vertical="center"/>
    </xf>
    <xf numFmtId="0" fontId="34" fillId="0" borderId="0" xfId="5" applyFont="1" applyFill="1" applyBorder="1" applyAlignment="1">
      <alignment horizontal="center" vertical="center"/>
    </xf>
    <xf numFmtId="0" fontId="40" fillId="0" borderId="0" xfId="5" applyFont="1" applyFill="1" applyAlignment="1">
      <alignment vertical="center"/>
    </xf>
    <xf numFmtId="0" fontId="40" fillId="0" borderId="0" xfId="5" applyFont="1" applyFill="1" applyBorder="1" applyAlignment="1">
      <alignment vertical="center"/>
    </xf>
    <xf numFmtId="0" fontId="41" fillId="0" borderId="42" xfId="5" applyFont="1" applyFill="1" applyBorder="1" applyAlignment="1">
      <alignment horizontal="right" vertical="center"/>
    </xf>
    <xf numFmtId="178" fontId="34" fillId="0" borderId="43" xfId="5" applyNumberFormat="1" applyFont="1" applyFill="1" applyBorder="1" applyAlignment="1">
      <alignment horizontal="right" vertical="center"/>
    </xf>
    <xf numFmtId="178" fontId="34" fillId="0" borderId="47" xfId="5" applyNumberFormat="1" applyFont="1" applyFill="1" applyBorder="1" applyAlignment="1">
      <alignment vertical="center"/>
    </xf>
    <xf numFmtId="178" fontId="34" fillId="0" borderId="48" xfId="5" applyNumberFormat="1" applyFont="1" applyFill="1" applyBorder="1" applyAlignment="1">
      <alignment horizontal="right" vertical="center"/>
    </xf>
    <xf numFmtId="178" fontId="34" fillId="0" borderId="49" xfId="5" applyNumberFormat="1" applyFont="1" applyFill="1" applyBorder="1" applyAlignment="1">
      <alignment horizontal="right" vertical="center"/>
    </xf>
    <xf numFmtId="178" fontId="34" fillId="0" borderId="53" xfId="5" applyNumberFormat="1" applyFont="1" applyFill="1" applyBorder="1" applyAlignment="1">
      <alignment horizontal="right" vertical="center"/>
    </xf>
    <xf numFmtId="0" fontId="34" fillId="0" borderId="43" xfId="5" applyFont="1" applyFill="1" applyBorder="1" applyAlignment="1">
      <alignment horizontal="center" vertical="center"/>
    </xf>
    <xf numFmtId="178" fontId="34" fillId="0" borderId="42" xfId="5" applyNumberFormat="1" applyFont="1" applyFill="1" applyBorder="1" applyAlignment="1">
      <alignment horizontal="right" vertical="center"/>
    </xf>
    <xf numFmtId="178" fontId="34" fillId="0" borderId="47" xfId="5" applyNumberFormat="1" applyFont="1" applyFill="1" applyBorder="1" applyAlignment="1">
      <alignment horizontal="right" vertical="center"/>
    </xf>
    <xf numFmtId="0" fontId="40" fillId="0" borderId="48" xfId="5" applyFont="1" applyFill="1" applyBorder="1" applyAlignment="1">
      <alignment vertical="center"/>
    </xf>
    <xf numFmtId="178" fontId="34" fillId="0" borderId="53" xfId="5" applyNumberFormat="1" applyFont="1" applyFill="1" applyBorder="1" applyAlignment="1">
      <alignment vertical="center"/>
    </xf>
    <xf numFmtId="176" fontId="34" fillId="0" borderId="0" xfId="5" applyNumberFormat="1" applyFont="1" applyFill="1" applyBorder="1" applyAlignment="1">
      <alignment vertical="center"/>
    </xf>
    <xf numFmtId="0" fontId="34" fillId="0" borderId="45" xfId="5" applyFont="1" applyFill="1" applyBorder="1" applyAlignment="1">
      <alignment horizontal="center" vertical="center"/>
    </xf>
    <xf numFmtId="176" fontId="34" fillId="0" borderId="43" xfId="5" applyNumberFormat="1" applyFont="1" applyFill="1" applyBorder="1" applyAlignment="1">
      <alignment vertical="center"/>
    </xf>
    <xf numFmtId="176" fontId="34" fillId="0" borderId="47" xfId="5" applyNumberFormat="1" applyFont="1" applyFill="1" applyBorder="1" applyAlignment="1">
      <alignment horizontal="center" vertical="center"/>
    </xf>
    <xf numFmtId="12" fontId="34" fillId="0" borderId="43" xfId="5" applyNumberFormat="1" applyFont="1" applyFill="1" applyBorder="1" applyAlignment="1">
      <alignment vertical="center"/>
    </xf>
    <xf numFmtId="0" fontId="34" fillId="0" borderId="49" xfId="5" applyFont="1" applyFill="1" applyBorder="1" applyAlignment="1">
      <alignment horizontal="center" vertical="center"/>
    </xf>
    <xf numFmtId="0" fontId="34" fillId="0" borderId="53" xfId="5" applyFont="1" applyFill="1" applyBorder="1" applyAlignment="1">
      <alignment horizontal="center" vertical="center"/>
    </xf>
    <xf numFmtId="12" fontId="34" fillId="0" borderId="49" xfId="5" applyNumberFormat="1" applyFont="1" applyFill="1" applyBorder="1" applyAlignment="1">
      <alignment vertical="center"/>
    </xf>
    <xf numFmtId="12" fontId="34" fillId="0" borderId="53" xfId="5" applyNumberFormat="1" applyFont="1" applyFill="1" applyBorder="1" applyAlignment="1">
      <alignment vertical="center"/>
    </xf>
    <xf numFmtId="0" fontId="34" fillId="0" borderId="45" xfId="5" applyFont="1" applyFill="1" applyBorder="1" applyAlignment="1">
      <alignment horizontal="left" vertical="center"/>
    </xf>
    <xf numFmtId="0" fontId="34" fillId="0" borderId="47" xfId="5" applyFont="1" applyFill="1" applyBorder="1" applyAlignment="1">
      <alignment horizontal="right" vertical="center"/>
    </xf>
    <xf numFmtId="0" fontId="34" fillId="0" borderId="51" xfId="5" applyFont="1" applyFill="1" applyBorder="1" applyAlignment="1">
      <alignment horizontal="center" vertical="center"/>
    </xf>
    <xf numFmtId="176" fontId="34" fillId="0" borderId="53" xfId="5" applyNumberFormat="1" applyFont="1" applyFill="1" applyBorder="1" applyAlignment="1">
      <alignment vertical="center"/>
    </xf>
    <xf numFmtId="178" fontId="34" fillId="0" borderId="57" xfId="5" applyNumberFormat="1" applyFont="1" applyFill="1" applyBorder="1" applyAlignment="1">
      <alignment vertical="center"/>
    </xf>
    <xf numFmtId="0" fontId="42" fillId="2" borderId="0" xfId="5" applyFont="1" applyFill="1" applyAlignment="1">
      <alignment horizontal="right" vertical="center"/>
    </xf>
    <xf numFmtId="0" fontId="3" fillId="0" borderId="0" xfId="3" applyFont="1" applyAlignment="1">
      <alignment horizontal="left" vertical="center"/>
    </xf>
    <xf numFmtId="38" fontId="2" fillId="0" borderId="0" xfId="4" applyFont="1">
      <alignment vertical="center"/>
    </xf>
    <xf numFmtId="0" fontId="2" fillId="0" borderId="0" xfId="3" applyFont="1" applyAlignment="1">
      <alignment horizontal="right" vertical="center"/>
    </xf>
    <xf numFmtId="0" fontId="2" fillId="0" borderId="0" xfId="3" applyFont="1" applyAlignment="1">
      <alignment horizontal="center" vertical="center"/>
    </xf>
    <xf numFmtId="38" fontId="2" fillId="0" borderId="1" xfId="4" applyFont="1" applyBorder="1" applyAlignment="1">
      <alignment horizontal="center" vertical="center"/>
    </xf>
    <xf numFmtId="38" fontId="2" fillId="0" borderId="1" xfId="4" applyFont="1" applyBorder="1" applyAlignment="1">
      <alignment horizontal="center" vertical="center" wrapText="1"/>
    </xf>
    <xf numFmtId="0" fontId="2" fillId="0" borderId="72" xfId="3" applyFont="1" applyBorder="1" applyAlignment="1">
      <alignment horizontal="center" vertical="center"/>
    </xf>
    <xf numFmtId="0" fontId="2" fillId="0" borderId="72" xfId="3" applyFont="1" applyBorder="1">
      <alignment vertical="center"/>
    </xf>
    <xf numFmtId="0" fontId="2" fillId="0" borderId="73" xfId="3" applyFont="1" applyBorder="1" applyAlignment="1">
      <alignment horizontal="center" vertical="center"/>
    </xf>
    <xf numFmtId="0" fontId="2" fillId="0" borderId="73" xfId="3" applyFont="1" applyBorder="1">
      <alignment vertical="center"/>
    </xf>
    <xf numFmtId="0" fontId="3" fillId="0" borderId="0" xfId="3" applyFont="1" applyAlignment="1">
      <alignment horizontal="left" vertical="center" wrapText="1"/>
    </xf>
    <xf numFmtId="0" fontId="17" fillId="0" borderId="0" xfId="3" applyFont="1" applyAlignment="1">
      <alignment horizontal="center" vertical="center"/>
    </xf>
    <xf numFmtId="0" fontId="2" fillId="0" borderId="103" xfId="3" applyFont="1" applyBorder="1" applyAlignment="1">
      <alignment horizontal="center" vertical="center"/>
    </xf>
    <xf numFmtId="0" fontId="2" fillId="0" borderId="103" xfId="3" applyFont="1" applyBorder="1">
      <alignment vertical="center"/>
    </xf>
    <xf numFmtId="0" fontId="2" fillId="0" borderId="1" xfId="3" applyFont="1" applyBorder="1">
      <alignment vertical="center"/>
    </xf>
    <xf numFmtId="0" fontId="43" fillId="0" borderId="0" xfId="3" applyFont="1" applyAlignment="1">
      <alignment horizontal="center" vertical="center"/>
    </xf>
    <xf numFmtId="0" fontId="43" fillId="0" borderId="0" xfId="3" applyFont="1">
      <alignment vertical="center"/>
    </xf>
    <xf numFmtId="38" fontId="43" fillId="0" borderId="0" xfId="4" applyFont="1">
      <alignment vertical="center"/>
    </xf>
    <xf numFmtId="2" fontId="16" fillId="0" borderId="0" xfId="3" applyNumberFormat="1" applyFont="1">
      <alignment vertical="center"/>
    </xf>
    <xf numFmtId="0" fontId="10" fillId="0" borderId="0" xfId="3" applyFont="1" applyAlignment="1">
      <alignment horizontal="center" vertical="center"/>
    </xf>
    <xf numFmtId="0" fontId="17" fillId="0" borderId="0" xfId="3" applyFont="1">
      <alignment vertical="center"/>
    </xf>
    <xf numFmtId="0" fontId="16" fillId="0" borderId="0" xfId="3" applyFont="1" applyAlignment="1">
      <alignment horizontal="center" vertical="center"/>
    </xf>
    <xf numFmtId="0" fontId="16" fillId="0" borderId="0" xfId="3" applyFont="1" applyAlignment="1">
      <alignment horizontal="center"/>
    </xf>
    <xf numFmtId="0" fontId="2" fillId="0" borderId="0" xfId="3" applyFont="1" applyAlignment="1">
      <alignment horizontal="right"/>
    </xf>
    <xf numFmtId="0" fontId="2" fillId="0" borderId="11" xfId="3" applyFont="1" applyBorder="1" applyAlignment="1">
      <alignment horizontal="right" vertical="center"/>
    </xf>
    <xf numFmtId="0" fontId="16" fillId="0" borderId="0" xfId="3" applyFont="1" applyAlignment="1">
      <alignment horizontal="center" vertical="center" wrapText="1"/>
    </xf>
    <xf numFmtId="0" fontId="17" fillId="0" borderId="0" xfId="3" applyFont="1" applyAlignment="1">
      <alignment horizontal="center" vertical="center" wrapText="1"/>
    </xf>
    <xf numFmtId="0" fontId="2" fillId="0" borderId="77" xfId="3" applyFont="1" applyBorder="1">
      <alignment vertical="center"/>
    </xf>
    <xf numFmtId="0" fontId="16" fillId="0" borderId="0" xfId="3" applyFont="1">
      <alignment vertical="center"/>
    </xf>
    <xf numFmtId="0" fontId="10" fillId="0" borderId="73" xfId="3" applyFont="1" applyBorder="1">
      <alignment vertical="center"/>
    </xf>
    <xf numFmtId="2" fontId="16" fillId="0" borderId="73" xfId="3" applyNumberFormat="1" applyFont="1" applyBorder="1">
      <alignment vertical="center"/>
    </xf>
    <xf numFmtId="0" fontId="10" fillId="0" borderId="103" xfId="3" applyFont="1" applyBorder="1">
      <alignment vertical="center"/>
    </xf>
    <xf numFmtId="2" fontId="16" fillId="0" borderId="103" xfId="3" applyNumberFormat="1" applyFont="1" applyBorder="1">
      <alignment vertical="center"/>
    </xf>
    <xf numFmtId="0" fontId="44" fillId="0" borderId="0" xfId="3" applyFont="1">
      <alignment vertical="center"/>
    </xf>
    <xf numFmtId="2" fontId="45" fillId="0" borderId="0" xfId="3" applyNumberFormat="1" applyFont="1">
      <alignment vertical="center"/>
    </xf>
    <xf numFmtId="0" fontId="44" fillId="0" borderId="0" xfId="3" applyFont="1" applyAlignment="1">
      <alignment horizontal="center" vertical="center"/>
    </xf>
    <xf numFmtId="0" fontId="2" fillId="0" borderId="0" xfId="3" applyFont="1" applyBorder="1">
      <alignment vertical="center"/>
    </xf>
    <xf numFmtId="0" fontId="9" fillId="0" borderId="0" xfId="3" applyFont="1" applyBorder="1">
      <alignment vertical="center"/>
    </xf>
    <xf numFmtId="0" fontId="3" fillId="0" borderId="0" xfId="3" applyFont="1" applyBorder="1" applyAlignment="1">
      <alignment horizontal="center" vertical="center"/>
    </xf>
    <xf numFmtId="0" fontId="3" fillId="0" borderId="0" xfId="3" applyFont="1" applyBorder="1" applyAlignment="1">
      <alignment horizontal="center" vertical="center" wrapText="1"/>
    </xf>
    <xf numFmtId="0" fontId="3" fillId="0" borderId="0" xfId="3" applyFont="1" applyBorder="1">
      <alignment vertical="center"/>
    </xf>
    <xf numFmtId="0" fontId="3" fillId="0" borderId="0" xfId="3" applyFont="1" applyBorder="1" applyAlignment="1">
      <alignment horizontal="left" vertical="center"/>
    </xf>
    <xf numFmtId="0" fontId="3" fillId="0" borderId="0" xfId="3" applyFont="1" applyBorder="1" applyAlignment="1">
      <alignment horizontal="left" vertical="center" wrapText="1"/>
    </xf>
    <xf numFmtId="0" fontId="17" fillId="0" borderId="0" xfId="3" applyFont="1" applyBorder="1" applyAlignment="1">
      <alignment horizontal="center" vertical="center"/>
    </xf>
    <xf numFmtId="0" fontId="3" fillId="0" borderId="0" xfId="3" applyFont="1" applyBorder="1" applyAlignment="1">
      <alignment vertical="center" wrapText="1"/>
    </xf>
    <xf numFmtId="0" fontId="10" fillId="0" borderId="0" xfId="3" applyFont="1" applyBorder="1">
      <alignment vertical="center"/>
    </xf>
    <xf numFmtId="0" fontId="17" fillId="0" borderId="0" xfId="3" applyFont="1" applyBorder="1">
      <alignment vertical="center"/>
    </xf>
    <xf numFmtId="0" fontId="2" fillId="0" borderId="0" xfId="3" applyFont="1" applyBorder="1" applyAlignment="1">
      <alignment horizontal="right"/>
    </xf>
    <xf numFmtId="0" fontId="2" fillId="0" borderId="0" xfId="3" applyFont="1" applyBorder="1" applyAlignment="1">
      <alignment horizontal="right" vertical="center"/>
    </xf>
    <xf numFmtId="0" fontId="2" fillId="0" borderId="0" xfId="3" applyFont="1" applyBorder="1" applyAlignment="1">
      <alignment horizontal="center" vertical="center"/>
    </xf>
    <xf numFmtId="0" fontId="17" fillId="0" borderId="0" xfId="3" applyFont="1" applyBorder="1" applyAlignment="1">
      <alignment horizontal="center" vertical="center" wrapText="1"/>
    </xf>
    <xf numFmtId="0" fontId="16" fillId="0" borderId="0" xfId="3" applyFont="1" applyBorder="1" applyAlignment="1">
      <alignment horizontal="center" vertical="center" wrapText="1"/>
    </xf>
    <xf numFmtId="0" fontId="8" fillId="0" borderId="0" xfId="0" applyFont="1" applyFill="1" applyAlignment="1">
      <alignment vertical="center"/>
    </xf>
    <xf numFmtId="0" fontId="32" fillId="2" borderId="0" xfId="5" applyFont="1" applyFill="1" applyAlignment="1">
      <alignment vertical="center"/>
    </xf>
    <xf numFmtId="179" fontId="10" fillId="0" borderId="73" xfId="3" applyNumberFormat="1" applyFont="1" applyBorder="1" applyAlignment="1">
      <alignment horizontal="center" vertical="center"/>
    </xf>
    <xf numFmtId="179" fontId="10" fillId="0" borderId="103" xfId="3" applyNumberFormat="1" applyFont="1" applyBorder="1" applyAlignment="1">
      <alignment horizontal="center" vertical="center"/>
    </xf>
    <xf numFmtId="0" fontId="48"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lignment vertical="center"/>
    </xf>
    <xf numFmtId="0" fontId="48" fillId="2" borderId="0" xfId="0" applyFont="1" applyFill="1" applyAlignment="1">
      <alignment vertical="center"/>
    </xf>
    <xf numFmtId="0" fontId="48" fillId="2" borderId="0" xfId="0" applyFont="1" applyFill="1">
      <alignment vertical="center"/>
    </xf>
    <xf numFmtId="38" fontId="0" fillId="2" borderId="4" xfId="10" applyFont="1" applyFill="1" applyBorder="1" applyAlignment="1">
      <alignment vertical="center"/>
    </xf>
    <xf numFmtId="0" fontId="0" fillId="2" borderId="4" xfId="0" applyFill="1" applyBorder="1">
      <alignment vertical="center"/>
    </xf>
    <xf numFmtId="0" fontId="0" fillId="2" borderId="10" xfId="0" applyFill="1" applyBorder="1">
      <alignment vertical="center"/>
    </xf>
    <xf numFmtId="0" fontId="0" fillId="2" borderId="12" xfId="0" applyFill="1" applyBorder="1">
      <alignment vertical="center"/>
    </xf>
    <xf numFmtId="0" fontId="10" fillId="2" borderId="8" xfId="5" applyFont="1" applyFill="1" applyBorder="1" applyAlignment="1">
      <alignment horizontal="lef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8" xfId="0" applyFill="1" applyBorder="1">
      <alignment vertical="center"/>
    </xf>
    <xf numFmtId="0" fontId="0" fillId="2" borderId="9" xfId="0" applyFill="1" applyBorder="1">
      <alignment vertical="center"/>
    </xf>
    <xf numFmtId="0" fontId="10" fillId="2" borderId="11" xfId="5" applyFont="1" applyFill="1" applyBorder="1" applyAlignment="1">
      <alignment horizontal="lef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1" xfId="0" applyFill="1" applyBorder="1">
      <alignment vertical="center"/>
    </xf>
    <xf numFmtId="176" fontId="34" fillId="0" borderId="47" xfId="5" applyNumberFormat="1" applyFont="1" applyFill="1" applyBorder="1" applyAlignment="1">
      <alignment horizontal="right" vertical="center"/>
    </xf>
    <xf numFmtId="0" fontId="0" fillId="5" borderId="1" xfId="0" applyFill="1" applyBorder="1" applyAlignment="1">
      <alignment horizontal="center" vertical="center" shrinkToFit="1"/>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38" fontId="0" fillId="2" borderId="0" xfId="1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center" vertical="center" shrinkToFit="1"/>
    </xf>
    <xf numFmtId="0" fontId="49" fillId="2" borderId="0" xfId="0" applyFont="1" applyFill="1">
      <alignment vertical="center"/>
    </xf>
    <xf numFmtId="0" fontId="49" fillId="2" borderId="0" xfId="0" applyFont="1" applyFill="1" applyAlignment="1">
      <alignment horizontal="right" vertical="center"/>
    </xf>
    <xf numFmtId="0" fontId="49" fillId="2" borderId="0" xfId="0" applyFont="1" applyFill="1" applyAlignment="1">
      <alignment horizontal="left" vertical="center"/>
    </xf>
    <xf numFmtId="0" fontId="10" fillId="0" borderId="77" xfId="3" applyFont="1" applyBorder="1" applyAlignment="1">
      <alignment vertical="center" shrinkToFit="1"/>
    </xf>
    <xf numFmtId="0" fontId="10" fillId="0" borderId="73" xfId="3" applyFont="1" applyBorder="1" applyAlignment="1">
      <alignment vertical="center" shrinkToFit="1"/>
    </xf>
    <xf numFmtId="0" fontId="10" fillId="0" borderId="103" xfId="3" applyFont="1" applyBorder="1" applyAlignment="1">
      <alignment vertical="center" shrinkToFit="1"/>
    </xf>
    <xf numFmtId="0" fontId="0" fillId="0" borderId="0" xfId="0" applyFill="1">
      <alignment vertical="center"/>
    </xf>
    <xf numFmtId="0" fontId="0" fillId="4" borderId="2" xfId="0" applyFill="1" applyBorder="1" applyAlignment="1">
      <alignment vertical="center"/>
    </xf>
    <xf numFmtId="0" fontId="0" fillId="4" borderId="2" xfId="0" applyNumberFormat="1" applyFill="1" applyBorder="1" applyAlignment="1">
      <alignment vertical="center"/>
    </xf>
    <xf numFmtId="0" fontId="8" fillId="0" borderId="0" xfId="0" applyFont="1" applyFill="1" applyAlignment="1">
      <alignment horizontal="right" vertical="center"/>
    </xf>
    <xf numFmtId="38" fontId="0" fillId="2" borderId="2" xfId="10" applyFont="1" applyFill="1" applyBorder="1" applyAlignment="1">
      <alignment vertical="center"/>
    </xf>
    <xf numFmtId="38" fontId="0" fillId="2" borderId="3" xfId="1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8" fillId="0" borderId="0" xfId="0" applyFont="1" applyFill="1" applyAlignment="1">
      <alignment horizontal="right"/>
    </xf>
    <xf numFmtId="0" fontId="29" fillId="0" borderId="0" xfId="9" applyFont="1" applyFill="1" applyAlignment="1">
      <alignment horizontal="right" vertical="center"/>
    </xf>
    <xf numFmtId="0" fontId="2" fillId="0" borderId="72" xfId="3" applyFont="1" applyBorder="1" applyAlignment="1">
      <alignment vertical="center" shrinkToFit="1"/>
    </xf>
    <xf numFmtId="0" fontId="34" fillId="0" borderId="35" xfId="5" applyFont="1" applyFill="1" applyBorder="1" applyAlignment="1">
      <alignment horizontal="center" vertical="center"/>
    </xf>
    <xf numFmtId="0" fontId="34" fillId="0" borderId="12" xfId="5" applyFont="1" applyFill="1" applyBorder="1" applyAlignment="1">
      <alignment horizontal="center" vertical="center" wrapText="1"/>
    </xf>
    <xf numFmtId="0" fontId="22" fillId="0" borderId="1" xfId="5" applyFont="1" applyFill="1" applyBorder="1" applyAlignment="1">
      <alignment horizontal="center" vertical="center"/>
    </xf>
    <xf numFmtId="0" fontId="34" fillId="0" borderId="0" xfId="5" applyFont="1" applyFill="1" applyBorder="1" applyAlignment="1">
      <alignment horizontal="center" vertical="center"/>
    </xf>
    <xf numFmtId="0" fontId="34" fillId="0" borderId="0" xfId="5" applyFont="1" applyFill="1" applyBorder="1" applyAlignment="1">
      <alignment horizontal="left" vertical="center"/>
    </xf>
    <xf numFmtId="0" fontId="34" fillId="0" borderId="0" xfId="5" applyFont="1" applyFill="1" applyBorder="1" applyAlignment="1">
      <alignment horizontal="right" vertical="center"/>
    </xf>
    <xf numFmtId="0" fontId="34" fillId="0" borderId="43" xfId="5" applyFont="1" applyFill="1" applyBorder="1" applyAlignment="1">
      <alignment horizontal="center" vertical="center"/>
    </xf>
    <xf numFmtId="0" fontId="34" fillId="0" borderId="49" xfId="5" applyFont="1" applyFill="1" applyBorder="1" applyAlignment="1">
      <alignment horizontal="center" vertical="center"/>
    </xf>
    <xf numFmtId="0" fontId="34" fillId="0" borderId="53" xfId="5" applyFont="1" applyFill="1" applyBorder="1" applyAlignment="1">
      <alignment horizontal="center" vertical="center"/>
    </xf>
    <xf numFmtId="0" fontId="34" fillId="0" borderId="51" xfId="5" applyFont="1" applyBorder="1" applyAlignment="1">
      <alignment horizontal="center" vertical="center"/>
    </xf>
    <xf numFmtId="0" fontId="3" fillId="0" borderId="4" xfId="0" applyFont="1" applyBorder="1" applyAlignment="1">
      <alignment vertical="center"/>
    </xf>
    <xf numFmtId="182" fontId="3" fillId="0" borderId="0" xfId="0" applyNumberFormat="1" applyFont="1">
      <alignment vertical="center"/>
    </xf>
    <xf numFmtId="0" fontId="0" fillId="2" borderId="106" xfId="0" applyFill="1" applyBorder="1">
      <alignment vertical="center"/>
    </xf>
    <xf numFmtId="0" fontId="0" fillId="4" borderId="1" xfId="0" applyFill="1" applyBorder="1" applyAlignment="1">
      <alignment vertical="center" shrinkToFit="1"/>
    </xf>
    <xf numFmtId="0" fontId="0" fillId="2" borderId="0" xfId="0" applyFill="1" applyBorder="1">
      <alignment vertical="center"/>
    </xf>
    <xf numFmtId="0" fontId="0" fillId="2" borderId="0" xfId="0" applyFill="1" applyBorder="1" applyAlignment="1">
      <alignment vertical="center"/>
    </xf>
    <xf numFmtId="180" fontId="0" fillId="2" borderId="0" xfId="10" applyNumberFormat="1" applyFont="1" applyFill="1" applyBorder="1" applyAlignment="1">
      <alignment vertical="center"/>
    </xf>
    <xf numFmtId="0" fontId="52" fillId="2" borderId="0" xfId="0" applyFont="1" applyFill="1" applyBorder="1">
      <alignment vertical="center"/>
    </xf>
    <xf numFmtId="180" fontId="52" fillId="2" borderId="0" xfId="10" applyNumberFormat="1" applyFont="1" applyFill="1" applyBorder="1" applyAlignment="1">
      <alignment vertical="center"/>
    </xf>
    <xf numFmtId="0" fontId="52" fillId="2" borderId="0" xfId="0" applyFont="1" applyFill="1" applyBorder="1" applyAlignment="1">
      <alignment horizontal="center" vertical="center"/>
    </xf>
    <xf numFmtId="0" fontId="52" fillId="2" borderId="0" xfId="0" applyFont="1" applyFill="1">
      <alignment vertical="center"/>
    </xf>
    <xf numFmtId="0" fontId="52" fillId="2" borderId="0" xfId="0" applyFont="1" applyFill="1" applyBorder="1" applyAlignment="1">
      <alignment vertical="center"/>
    </xf>
    <xf numFmtId="180" fontId="0" fillId="2" borderId="4" xfId="10" applyNumberFormat="1" applyFont="1" applyFill="1" applyBorder="1" applyAlignment="1">
      <alignment vertical="center"/>
    </xf>
    <xf numFmtId="3" fontId="0" fillId="2" borderId="2" xfId="10" applyNumberFormat="1" applyFont="1" applyFill="1" applyBorder="1" applyAlignment="1">
      <alignment vertical="center"/>
    </xf>
    <xf numFmtId="180" fontId="0" fillId="2" borderId="8" xfId="10" applyNumberFormat="1" applyFont="1" applyFill="1" applyBorder="1" applyAlignment="1">
      <alignment vertical="center"/>
    </xf>
    <xf numFmtId="177" fontId="34" fillId="0" borderId="49" xfId="5" applyNumberFormat="1" applyFont="1" applyFill="1" applyBorder="1" applyAlignment="1">
      <alignment vertical="center"/>
    </xf>
    <xf numFmtId="177" fontId="34" fillId="0" borderId="11" xfId="5" applyNumberFormat="1" applyFont="1" applyFill="1" applyBorder="1" applyAlignment="1">
      <alignment horizontal="right" vertical="center"/>
    </xf>
    <xf numFmtId="177" fontId="34" fillId="0" borderId="69" xfId="5" applyNumberFormat="1" applyFont="1" applyFill="1" applyBorder="1" applyAlignment="1">
      <alignment horizontal="right" vertical="center"/>
    </xf>
    <xf numFmtId="177" fontId="34" fillId="0" borderId="49" xfId="5" applyNumberFormat="1" applyFont="1" applyBorder="1" applyAlignment="1" applyProtection="1">
      <alignment horizontal="right" vertical="center"/>
    </xf>
    <xf numFmtId="177" fontId="34" fillId="0" borderId="49" xfId="5" applyNumberFormat="1" applyFont="1" applyBorder="1" applyAlignment="1">
      <alignment horizontal="right" vertical="center"/>
    </xf>
    <xf numFmtId="177" fontId="34" fillId="0" borderId="0" xfId="5" applyNumberFormat="1" applyFont="1" applyFill="1" applyBorder="1" applyAlignment="1">
      <alignment horizontal="right" vertical="center"/>
    </xf>
    <xf numFmtId="177" fontId="3" fillId="0" borderId="12"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14" fillId="0" borderId="87" xfId="9" applyNumberFormat="1" applyFont="1" applyBorder="1">
      <alignment vertical="center"/>
    </xf>
    <xf numFmtId="177" fontId="14" fillId="0" borderId="89" xfId="9" applyNumberFormat="1" applyFont="1" applyBorder="1">
      <alignment vertical="center"/>
    </xf>
    <xf numFmtId="177" fontId="14" fillId="0" borderId="91" xfId="9" applyNumberFormat="1" applyFont="1" applyBorder="1">
      <alignment vertical="center"/>
    </xf>
    <xf numFmtId="177" fontId="14" fillId="3" borderId="55" xfId="9" applyNumberFormat="1" applyFont="1" applyFill="1" applyBorder="1" applyAlignment="1">
      <alignment horizontal="right" vertical="center"/>
    </xf>
    <xf numFmtId="177" fontId="14" fillId="0" borderId="97" xfId="9" applyNumberFormat="1" applyFont="1" applyBorder="1">
      <alignment vertical="center"/>
    </xf>
    <xf numFmtId="177" fontId="2" fillId="0" borderId="72" xfId="4" applyNumberFormat="1" applyFont="1" applyBorder="1">
      <alignment vertical="center"/>
    </xf>
    <xf numFmtId="177" fontId="2" fillId="0" borderId="73" xfId="4" applyNumberFormat="1" applyFont="1" applyBorder="1">
      <alignment vertical="center"/>
    </xf>
    <xf numFmtId="177" fontId="2" fillId="0" borderId="103" xfId="4" applyNumberFormat="1" applyFont="1" applyBorder="1">
      <alignment vertical="center"/>
    </xf>
    <xf numFmtId="177" fontId="2" fillId="0" borderId="101" xfId="4" applyNumberFormat="1" applyFont="1" applyBorder="1">
      <alignment vertical="center"/>
    </xf>
    <xf numFmtId="177" fontId="2" fillId="0" borderId="1" xfId="4" applyNumberFormat="1" applyFont="1" applyBorder="1">
      <alignment vertical="center"/>
    </xf>
    <xf numFmtId="177" fontId="34" fillId="0" borderId="49" xfId="5" applyNumberFormat="1" applyFont="1" applyFill="1" applyBorder="1" applyAlignment="1">
      <alignment horizontal="right" vertical="center"/>
    </xf>
    <xf numFmtId="177" fontId="34" fillId="0" borderId="53" xfId="5" applyNumberFormat="1" applyFont="1" applyFill="1" applyBorder="1" applyAlignment="1">
      <alignment vertical="center"/>
    </xf>
    <xf numFmtId="38" fontId="0" fillId="2" borderId="1" xfId="10" applyFont="1" applyFill="1" applyBorder="1" applyAlignment="1" applyProtection="1">
      <alignment horizontal="center" vertical="center"/>
      <protection locked="0"/>
    </xf>
    <xf numFmtId="38" fontId="0" fillId="2" borderId="2" xfId="10" applyFont="1" applyFill="1" applyBorder="1" applyAlignment="1" applyProtection="1">
      <alignment vertical="center"/>
      <protection locked="0"/>
    </xf>
    <xf numFmtId="38" fontId="0" fillId="2" borderId="3" xfId="10" applyFont="1" applyFill="1" applyBorder="1" applyAlignment="1" applyProtection="1">
      <alignment vertical="center"/>
      <protection locked="0"/>
    </xf>
    <xf numFmtId="0" fontId="0" fillId="2" borderId="10" xfId="0" applyFill="1" applyBorder="1" applyProtection="1">
      <alignment vertical="center"/>
      <protection locked="0"/>
    </xf>
    <xf numFmtId="0" fontId="0" fillId="2" borderId="2" xfId="0" applyFill="1" applyBorder="1" applyProtection="1">
      <alignment vertical="center"/>
      <protection locked="0"/>
    </xf>
    <xf numFmtId="0" fontId="0" fillId="2" borderId="104" xfId="0" applyFill="1" applyBorder="1" applyProtection="1">
      <alignment vertical="center"/>
      <protection locked="0"/>
    </xf>
    <xf numFmtId="0" fontId="0" fillId="2" borderId="0" xfId="0" applyFill="1" applyProtection="1">
      <alignment vertical="center"/>
      <protection locked="0"/>
    </xf>
    <xf numFmtId="0" fontId="0" fillId="2" borderId="1" xfId="0" applyFill="1" applyBorder="1" applyAlignment="1" applyProtection="1">
      <alignment horizontal="center" vertical="center"/>
      <protection locked="0"/>
    </xf>
    <xf numFmtId="0" fontId="10" fillId="2" borderId="7" xfId="5" applyFont="1" applyFill="1" applyBorder="1" applyAlignment="1" applyProtection="1">
      <alignment horizontal="right" vertical="center"/>
      <protection locked="0"/>
    </xf>
    <xf numFmtId="0" fontId="10" fillId="2" borderId="10" xfId="5" applyFont="1" applyFill="1" applyBorder="1" applyAlignment="1" applyProtection="1">
      <alignment horizontal="right" vertical="center"/>
      <protection locked="0"/>
    </xf>
    <xf numFmtId="3" fontId="0" fillId="0" borderId="2" xfId="10" applyNumberFormat="1" applyFont="1" applyFill="1" applyBorder="1" applyAlignment="1" applyProtection="1">
      <alignment vertical="center"/>
      <protection locked="0"/>
    </xf>
    <xf numFmtId="3" fontId="0" fillId="2" borderId="2" xfId="10" applyNumberFormat="1" applyFont="1" applyFill="1" applyBorder="1" applyAlignment="1" applyProtection="1">
      <alignment vertical="center"/>
      <protection locked="0"/>
    </xf>
    <xf numFmtId="3" fontId="0" fillId="2" borderId="2" xfId="0" applyNumberFormat="1" applyFill="1" applyBorder="1" applyAlignment="1" applyProtection="1">
      <alignment vertical="center" shrinkToFit="1"/>
      <protection locked="0"/>
    </xf>
    <xf numFmtId="3" fontId="0" fillId="2" borderId="7" xfId="10" applyNumberFormat="1" applyFont="1" applyFill="1" applyBorder="1" applyAlignment="1" applyProtection="1">
      <alignment vertical="center"/>
      <protection locked="0"/>
    </xf>
    <xf numFmtId="0" fontId="3" fillId="0" borderId="19"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177" fontId="3" fillId="0" borderId="0" xfId="0" applyNumberFormat="1" applyFont="1" applyFill="1" applyBorder="1">
      <alignment vertical="center"/>
    </xf>
    <xf numFmtId="0" fontId="3" fillId="0" borderId="22" xfId="0" applyFont="1" applyBorder="1">
      <alignment vertical="center"/>
    </xf>
    <xf numFmtId="0" fontId="3" fillId="0" borderId="7"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37" xfId="0" applyFont="1" applyFill="1" applyBorder="1">
      <alignment vertical="center"/>
    </xf>
    <xf numFmtId="176" fontId="3" fillId="0" borderId="20" xfId="0" applyNumberFormat="1" applyFont="1" applyFill="1" applyBorder="1" applyAlignment="1">
      <alignment horizontal="center" vertical="center"/>
    </xf>
    <xf numFmtId="0" fontId="3" fillId="0" borderId="24" xfId="0" applyFont="1" applyBorder="1">
      <alignment vertical="center"/>
    </xf>
    <xf numFmtId="0" fontId="3" fillId="0" borderId="112" xfId="0" applyFont="1" applyFill="1" applyBorder="1">
      <alignment vertical="center"/>
    </xf>
    <xf numFmtId="0" fontId="3" fillId="0" borderId="30" xfId="0" applyFont="1" applyFill="1" applyBorder="1">
      <alignment vertical="center"/>
    </xf>
    <xf numFmtId="0" fontId="3" fillId="0" borderId="13" xfId="0" applyFont="1" applyFill="1" applyBorder="1">
      <alignment vertical="center"/>
    </xf>
    <xf numFmtId="0" fontId="3" fillId="0" borderId="31" xfId="0" applyFont="1" applyFill="1" applyBorder="1">
      <alignment vertical="center"/>
    </xf>
    <xf numFmtId="0" fontId="3" fillId="0" borderId="7" xfId="0" applyFont="1" applyFill="1" applyBorder="1">
      <alignment vertical="center"/>
    </xf>
    <xf numFmtId="177" fontId="3" fillId="0" borderId="8" xfId="0" applyNumberFormat="1"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20" xfId="0" applyFont="1" applyFill="1" applyBorder="1">
      <alignment vertical="center"/>
    </xf>
    <xf numFmtId="0" fontId="13" fillId="0" borderId="45" xfId="9" applyFont="1" applyBorder="1" applyAlignment="1">
      <alignment vertical="center"/>
    </xf>
    <xf numFmtId="0" fontId="13" fillId="0" borderId="44" xfId="9" applyFont="1" applyBorder="1" applyAlignment="1">
      <alignment vertical="center"/>
    </xf>
    <xf numFmtId="0" fontId="13" fillId="0" borderId="47" xfId="9" applyFont="1" applyBorder="1" applyAlignment="1">
      <alignment vertical="center"/>
    </xf>
    <xf numFmtId="0" fontId="13" fillId="0" borderId="8" xfId="9" applyFont="1" applyBorder="1" applyAlignment="1">
      <alignment horizontal="left" vertical="center"/>
    </xf>
    <xf numFmtId="0" fontId="13" fillId="0" borderId="8" xfId="9" applyFont="1" applyBorder="1" applyAlignment="1">
      <alignment horizontal="right" vertical="center"/>
    </xf>
    <xf numFmtId="0" fontId="13" fillId="0" borderId="7" xfId="9" applyFont="1" applyBorder="1" applyAlignment="1">
      <alignment horizontal="left" vertical="center"/>
    </xf>
    <xf numFmtId="0" fontId="13" fillId="0" borderId="9" xfId="9" applyFont="1" applyBorder="1" applyAlignment="1">
      <alignment horizontal="right" vertical="center"/>
    </xf>
    <xf numFmtId="0" fontId="13" fillId="0" borderId="20" xfId="9" applyFont="1" applyBorder="1" applyAlignment="1">
      <alignment horizontal="right" vertical="center"/>
    </xf>
    <xf numFmtId="0" fontId="13" fillId="0" borderId="11" xfId="9" applyFont="1" applyBorder="1" applyAlignment="1">
      <alignment vertical="center"/>
    </xf>
    <xf numFmtId="0" fontId="13" fillId="0" borderId="10" xfId="9" applyFont="1" applyBorder="1" applyAlignment="1">
      <alignment vertical="center"/>
    </xf>
    <xf numFmtId="0" fontId="13" fillId="0" borderId="12" xfId="9" applyFont="1" applyBorder="1" applyAlignment="1">
      <alignment vertical="center"/>
    </xf>
    <xf numFmtId="0" fontId="13" fillId="0" borderId="18" xfId="9" applyFont="1" applyBorder="1" applyAlignment="1">
      <alignment vertical="center"/>
    </xf>
    <xf numFmtId="0" fontId="13" fillId="0" borderId="43" xfId="9" applyFont="1" applyBorder="1" applyAlignment="1">
      <alignment horizontal="left" vertical="center"/>
    </xf>
    <xf numFmtId="0" fontId="13" fillId="0" borderId="43" xfId="9" applyFont="1" applyBorder="1" applyAlignment="1">
      <alignment vertical="center"/>
    </xf>
    <xf numFmtId="0" fontId="13" fillId="0" borderId="43" xfId="9" applyFont="1" applyBorder="1" applyAlignment="1">
      <alignment horizontal="right" vertical="center"/>
    </xf>
    <xf numFmtId="0" fontId="13" fillId="0" borderId="45" xfId="9" applyFont="1" applyBorder="1" applyAlignment="1">
      <alignment horizontal="left" vertical="center"/>
    </xf>
    <xf numFmtId="0" fontId="13" fillId="0" borderId="44" xfId="9" applyFont="1" applyBorder="1" applyAlignment="1">
      <alignment horizontal="right" vertical="center"/>
    </xf>
    <xf numFmtId="0" fontId="13" fillId="0" borderId="47" xfId="9" applyFont="1" applyBorder="1" applyAlignment="1">
      <alignment horizontal="right" vertical="center"/>
    </xf>
    <xf numFmtId="0" fontId="13" fillId="0" borderId="49" xfId="9" applyFont="1" applyBorder="1" applyAlignment="1">
      <alignment vertical="center"/>
    </xf>
    <xf numFmtId="0" fontId="34" fillId="0" borderId="7" xfId="5" applyFont="1" applyFill="1" applyBorder="1" applyAlignment="1">
      <alignment horizontal="left" vertical="center"/>
    </xf>
    <xf numFmtId="176" fontId="34" fillId="0" borderId="8" xfId="5" applyNumberFormat="1" applyFont="1" applyFill="1" applyBorder="1" applyAlignment="1">
      <alignment horizontal="right" vertical="center"/>
    </xf>
    <xf numFmtId="176" fontId="34" fillId="0" borderId="9" xfId="5" applyNumberFormat="1" applyFont="1" applyFill="1" applyBorder="1" applyAlignment="1">
      <alignment horizontal="right" vertical="center"/>
    </xf>
    <xf numFmtId="0" fontId="34" fillId="0" borderId="10" xfId="5" applyFont="1" applyFill="1" applyBorder="1" applyAlignment="1">
      <alignment horizontal="left" vertical="center"/>
    </xf>
    <xf numFmtId="176" fontId="34" fillId="0" borderId="12" xfId="5" applyNumberFormat="1" applyFont="1" applyFill="1" applyBorder="1" applyAlignment="1">
      <alignment horizontal="right" vertical="center"/>
    </xf>
    <xf numFmtId="0" fontId="34" fillId="0" borderId="0" xfId="5" applyFont="1" applyAlignment="1">
      <alignment horizontal="right" vertical="center"/>
    </xf>
    <xf numFmtId="176" fontId="34" fillId="0" borderId="0" xfId="5" applyNumberFormat="1" applyFont="1" applyAlignment="1" applyProtection="1">
      <alignment horizontal="right" vertical="center"/>
    </xf>
    <xf numFmtId="176" fontId="34" fillId="0" borderId="0" xfId="5" applyNumberFormat="1" applyFont="1" applyAlignment="1">
      <alignment horizontal="right" vertical="center"/>
    </xf>
    <xf numFmtId="0" fontId="34" fillId="0" borderId="0" xfId="5" applyFont="1" applyBorder="1" applyAlignment="1">
      <alignment horizontal="right" vertical="center"/>
    </xf>
    <xf numFmtId="176" fontId="34" fillId="0" borderId="121" xfId="5" applyNumberFormat="1" applyFont="1" applyBorder="1" applyAlignment="1">
      <alignment horizontal="right" vertical="center"/>
    </xf>
    <xf numFmtId="176" fontId="34" fillId="0" borderId="30" xfId="5" applyNumberFormat="1" applyFont="1" applyBorder="1" applyAlignment="1">
      <alignment horizontal="right" vertical="center"/>
    </xf>
    <xf numFmtId="0" fontId="34" fillId="0" borderId="13" xfId="5" applyFont="1" applyBorder="1" applyAlignment="1">
      <alignment horizontal="center" vertical="center"/>
    </xf>
    <xf numFmtId="176" fontId="34" fillId="0" borderId="0" xfId="5" applyNumberFormat="1" applyFont="1" applyBorder="1" applyAlignment="1">
      <alignment horizontal="right" vertical="center"/>
    </xf>
    <xf numFmtId="176" fontId="34" fillId="0" borderId="121" xfId="5" applyNumberFormat="1" applyFont="1" applyBorder="1" applyAlignment="1" applyProtection="1">
      <alignment horizontal="right" vertical="center"/>
    </xf>
    <xf numFmtId="0" fontId="3" fillId="2" borderId="19" xfId="5" applyFont="1" applyFill="1" applyBorder="1" applyAlignment="1">
      <alignment vertical="center"/>
    </xf>
    <xf numFmtId="181" fontId="34" fillId="0" borderId="5" xfId="5" applyNumberFormat="1" applyFont="1" applyFill="1" applyBorder="1" applyAlignment="1">
      <alignment horizontal="center" vertical="center"/>
    </xf>
    <xf numFmtId="181" fontId="34" fillId="0" borderId="6" xfId="5" applyNumberFormat="1" applyFont="1" applyFill="1" applyBorder="1" applyAlignment="1">
      <alignment horizontal="center" vertical="center"/>
    </xf>
    <xf numFmtId="181" fontId="34" fillId="0" borderId="71" xfId="5" applyNumberFormat="1" applyFont="1" applyFill="1" applyBorder="1" applyAlignment="1">
      <alignment horizontal="center" vertical="center"/>
    </xf>
    <xf numFmtId="181" fontId="34" fillId="0" borderId="108" xfId="5" applyNumberFormat="1" applyFont="1" applyFill="1" applyBorder="1" applyAlignment="1">
      <alignment horizontal="center" vertical="center"/>
    </xf>
    <xf numFmtId="181" fontId="34" fillId="0" borderId="63" xfId="5" applyNumberFormat="1" applyFont="1" applyFill="1" applyBorder="1" applyAlignment="1">
      <alignment horizontal="center" vertical="center"/>
    </xf>
    <xf numFmtId="181" fontId="34" fillId="0" borderId="76" xfId="5" applyNumberFormat="1" applyFont="1" applyFill="1" applyBorder="1" applyAlignment="1">
      <alignment horizontal="center" vertical="center"/>
    </xf>
    <xf numFmtId="0" fontId="2" fillId="0" borderId="125" xfId="9" applyFont="1" applyBorder="1" applyAlignment="1">
      <alignment horizontal="center" vertical="center"/>
    </xf>
    <xf numFmtId="0" fontId="2" fillId="0" borderId="126" xfId="9" applyFont="1" applyBorder="1" applyAlignment="1">
      <alignment horizontal="center" vertical="center"/>
    </xf>
    <xf numFmtId="177" fontId="14" fillId="3" borderId="86" xfId="9" applyNumberFormat="1" applyFont="1" applyFill="1" applyBorder="1">
      <alignment vertical="center"/>
    </xf>
    <xf numFmtId="177" fontId="14" fillId="3" borderId="88" xfId="9" applyNumberFormat="1" applyFont="1" applyFill="1" applyBorder="1">
      <alignment vertical="center"/>
    </xf>
    <xf numFmtId="177" fontId="14" fillId="3" borderId="79" xfId="9" applyNumberFormat="1" applyFont="1" applyFill="1" applyBorder="1">
      <alignment vertical="center"/>
    </xf>
    <xf numFmtId="177" fontId="14" fillId="3" borderId="80" xfId="9" applyNumberFormat="1" applyFont="1" applyFill="1" applyBorder="1">
      <alignment vertical="center"/>
    </xf>
    <xf numFmtId="177" fontId="14" fillId="3" borderId="90" xfId="9" applyNumberFormat="1" applyFont="1" applyFill="1" applyBorder="1">
      <alignment vertical="center"/>
    </xf>
    <xf numFmtId="177" fontId="14" fillId="3" borderId="127" xfId="9" applyNumberFormat="1" applyFont="1" applyFill="1" applyBorder="1">
      <alignment vertical="center"/>
    </xf>
    <xf numFmtId="177" fontId="14" fillId="0" borderId="92" xfId="9" applyNumberFormat="1" applyFont="1" applyBorder="1">
      <alignment vertical="center"/>
    </xf>
    <xf numFmtId="177" fontId="14" fillId="0" borderId="128" xfId="9" applyNumberFormat="1" applyFont="1" applyBorder="1">
      <alignment vertical="center"/>
    </xf>
    <xf numFmtId="177" fontId="14" fillId="0" borderId="79" xfId="9" applyNumberFormat="1" applyFont="1" applyBorder="1">
      <alignment vertical="center"/>
    </xf>
    <xf numFmtId="177" fontId="14" fillId="0" borderId="129" xfId="9" applyNumberFormat="1" applyFont="1" applyBorder="1">
      <alignment vertical="center"/>
    </xf>
    <xf numFmtId="177" fontId="14" fillId="0" borderId="60" xfId="9" applyNumberFormat="1" applyFont="1" applyBorder="1">
      <alignment vertical="center"/>
    </xf>
    <xf numFmtId="0" fontId="57" fillId="0" borderId="0" xfId="9" applyFont="1" applyAlignment="1">
      <alignment horizontal="right" vertical="center"/>
    </xf>
    <xf numFmtId="0" fontId="3" fillId="0" borderId="0" xfId="3" applyFont="1" applyAlignment="1">
      <alignment vertical="center"/>
    </xf>
    <xf numFmtId="0" fontId="3" fillId="0" borderId="0" xfId="3" applyFont="1" applyAlignment="1">
      <alignment horizontal="right" vertical="center"/>
    </xf>
    <xf numFmtId="0" fontId="10" fillId="0" borderId="77" xfId="3" applyFont="1" applyBorder="1" applyProtection="1">
      <alignment vertical="center"/>
    </xf>
    <xf numFmtId="0" fontId="56" fillId="2" borderId="0" xfId="0" applyFont="1" applyFill="1" applyProtection="1">
      <alignment vertical="center"/>
    </xf>
    <xf numFmtId="0" fontId="0" fillId="2" borderId="0" xfId="0" applyFill="1" applyProtection="1">
      <alignment vertical="center"/>
    </xf>
    <xf numFmtId="0" fontId="48" fillId="2" borderId="0" xfId="0" applyFont="1" applyFill="1" applyAlignment="1" applyProtection="1">
      <alignment horizontal="left" vertical="center"/>
    </xf>
    <xf numFmtId="0" fontId="0" fillId="2" borderId="0" xfId="0" applyFill="1" applyAlignment="1" applyProtection="1">
      <alignment horizontal="center" vertical="center"/>
    </xf>
    <xf numFmtId="0" fontId="48" fillId="2" borderId="0" xfId="0" applyFont="1" applyFill="1" applyAlignment="1" applyProtection="1">
      <alignment vertical="center"/>
    </xf>
    <xf numFmtId="0" fontId="0" fillId="5" borderId="1" xfId="0" applyFill="1" applyBorder="1" applyAlignment="1" applyProtection="1">
      <alignment horizontal="center" vertical="center"/>
    </xf>
    <xf numFmtId="0" fontId="10" fillId="2" borderId="7" xfId="5" applyFont="1" applyFill="1" applyBorder="1" applyAlignment="1" applyProtection="1">
      <alignment horizontal="right" vertical="center"/>
    </xf>
    <xf numFmtId="0" fontId="10" fillId="2" borderId="8" xfId="5" applyFont="1" applyFill="1" applyBorder="1" applyAlignment="1" applyProtection="1">
      <alignment horizontal="lef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8" xfId="0" applyFill="1" applyBorder="1" applyProtection="1">
      <alignment vertical="center"/>
    </xf>
    <xf numFmtId="0" fontId="0" fillId="2" borderId="9" xfId="0" applyFill="1" applyBorder="1" applyProtection="1">
      <alignment vertical="center"/>
    </xf>
    <xf numFmtId="0" fontId="55" fillId="2" borderId="10" xfId="5" applyFont="1" applyFill="1" applyBorder="1" applyAlignment="1" applyProtection="1">
      <alignment horizontal="right" vertical="center"/>
    </xf>
    <xf numFmtId="0" fontId="10" fillId="2" borderId="11" xfId="5" applyFont="1" applyFill="1" applyBorder="1" applyAlignment="1" applyProtection="1">
      <alignment horizontal="left" vertical="center"/>
    </xf>
    <xf numFmtId="0" fontId="0" fillId="2" borderId="11" xfId="0" applyFill="1" applyBorder="1" applyAlignment="1" applyProtection="1">
      <alignment vertical="center"/>
    </xf>
    <xf numFmtId="0" fontId="0" fillId="2" borderId="12" xfId="0" applyFill="1" applyBorder="1" applyAlignment="1" applyProtection="1">
      <alignment vertical="center"/>
    </xf>
    <xf numFmtId="0" fontId="0" fillId="2" borderId="11" xfId="0" applyFill="1" applyBorder="1" applyProtection="1">
      <alignment vertical="center"/>
    </xf>
    <xf numFmtId="0" fontId="0" fillId="2" borderId="12" xfId="0" applyFill="1" applyBorder="1" applyProtection="1">
      <alignment vertical="center"/>
    </xf>
    <xf numFmtId="0" fontId="0" fillId="5" borderId="1" xfId="0" applyFill="1" applyBorder="1" applyAlignment="1" applyProtection="1">
      <alignment horizontal="center" vertical="center" shrinkToFit="1"/>
    </xf>
    <xf numFmtId="3" fontId="53" fillId="0" borderId="2" xfId="10" applyNumberFormat="1" applyFont="1" applyFill="1" applyBorder="1" applyAlignment="1" applyProtection="1">
      <alignment vertical="center"/>
    </xf>
    <xf numFmtId="180" fontId="0" fillId="2" borderId="4" xfId="10" applyNumberFormat="1" applyFont="1" applyFill="1" applyBorder="1" applyAlignment="1" applyProtection="1">
      <alignment vertical="center"/>
    </xf>
    <xf numFmtId="3" fontId="53" fillId="2" borderId="2" xfId="10" applyNumberFormat="1" applyFont="1" applyFill="1" applyBorder="1" applyAlignment="1" applyProtection="1">
      <alignment vertical="center"/>
    </xf>
    <xf numFmtId="3" fontId="0" fillId="2" borderId="2" xfId="10" applyNumberFormat="1" applyFont="1" applyFill="1" applyBorder="1" applyAlignment="1" applyProtection="1">
      <alignment vertical="center"/>
    </xf>
    <xf numFmtId="0" fontId="0" fillId="2" borderId="0" xfId="0" applyFill="1" applyBorder="1" applyAlignment="1" applyProtection="1">
      <alignment horizontal="center" vertical="center"/>
    </xf>
    <xf numFmtId="38" fontId="0" fillId="2" borderId="0" xfId="10" applyFont="1" applyFill="1" applyBorder="1" applyAlignment="1" applyProtection="1">
      <alignment horizontal="center" vertical="center"/>
    </xf>
    <xf numFmtId="0" fontId="0" fillId="2" borderId="0" xfId="0" applyFill="1" applyBorder="1" applyAlignment="1" applyProtection="1">
      <alignment horizontal="center" vertical="center" shrinkToFit="1"/>
    </xf>
    <xf numFmtId="3" fontId="0" fillId="0" borderId="2" xfId="10" applyNumberFormat="1" applyFont="1" applyFill="1" applyBorder="1" applyAlignment="1" applyProtection="1">
      <alignment vertical="center"/>
    </xf>
    <xf numFmtId="38" fontId="53" fillId="2" borderId="1" xfId="10" applyFont="1" applyFill="1" applyBorder="1" applyAlignment="1" applyProtection="1">
      <alignment horizontal="center" vertical="center"/>
    </xf>
    <xf numFmtId="0" fontId="48" fillId="2" borderId="0" xfId="0" applyFont="1" applyFill="1" applyProtection="1">
      <alignment vertical="center"/>
    </xf>
    <xf numFmtId="0" fontId="49" fillId="2" borderId="0" xfId="0" applyFont="1" applyFill="1" applyProtection="1">
      <alignment vertical="center"/>
    </xf>
    <xf numFmtId="38" fontId="0" fillId="2" borderId="4" xfId="10" applyFont="1" applyFill="1" applyBorder="1" applyAlignment="1" applyProtection="1">
      <alignment vertical="center"/>
    </xf>
    <xf numFmtId="0" fontId="0" fillId="2" borderId="4" xfId="0" applyFill="1" applyBorder="1" applyProtection="1">
      <alignment vertical="center"/>
    </xf>
    <xf numFmtId="0" fontId="0" fillId="4" borderId="2" xfId="0" applyFill="1" applyBorder="1" applyAlignment="1" applyProtection="1">
      <alignment vertical="center"/>
    </xf>
    <xf numFmtId="0" fontId="49" fillId="2" borderId="0" xfId="0" applyFont="1" applyFill="1" applyAlignment="1" applyProtection="1">
      <alignment horizontal="right" vertical="center"/>
    </xf>
    <xf numFmtId="0" fontId="0" fillId="5" borderId="2" xfId="0" applyFill="1" applyBorder="1" applyAlignment="1" applyProtection="1">
      <alignment vertical="center"/>
    </xf>
    <xf numFmtId="0" fontId="0" fillId="5" borderId="3" xfId="0" applyFill="1" applyBorder="1" applyAlignment="1" applyProtection="1">
      <alignment vertical="center"/>
    </xf>
    <xf numFmtId="0" fontId="0" fillId="5" borderId="4" xfId="0" applyFill="1" applyBorder="1" applyAlignment="1" applyProtection="1">
      <alignment vertical="center"/>
    </xf>
    <xf numFmtId="0" fontId="53" fillId="2" borderId="10" xfId="0" applyFont="1" applyFill="1" applyBorder="1" applyProtection="1">
      <alignment vertical="center"/>
    </xf>
    <xf numFmtId="0" fontId="0" fillId="2" borderId="10" xfId="0" applyFill="1" applyBorder="1" applyProtection="1">
      <alignment vertical="center"/>
    </xf>
    <xf numFmtId="38" fontId="53" fillId="2" borderId="2" xfId="10" applyFont="1" applyFill="1" applyBorder="1" applyAlignment="1" applyProtection="1">
      <alignment vertical="center" shrinkToFit="1"/>
    </xf>
    <xf numFmtId="38" fontId="53" fillId="2" borderId="3" xfId="10" applyFont="1" applyFill="1" applyBorder="1" applyAlignment="1" applyProtection="1">
      <alignment vertical="center" shrinkToFit="1"/>
    </xf>
    <xf numFmtId="0" fontId="53" fillId="2" borderId="2" xfId="0" applyFont="1" applyFill="1" applyBorder="1" applyProtection="1">
      <alignment vertical="center"/>
    </xf>
    <xf numFmtId="0" fontId="55" fillId="2" borderId="7" xfId="5" applyFont="1" applyFill="1" applyBorder="1" applyAlignment="1" applyProtection="1">
      <alignment horizontal="right" vertical="center"/>
    </xf>
    <xf numFmtId="38" fontId="0" fillId="2" borderId="2" xfId="10" applyFont="1" applyFill="1" applyBorder="1" applyAlignment="1" applyProtection="1">
      <alignment vertical="center"/>
    </xf>
    <xf numFmtId="38" fontId="0" fillId="2" borderId="3" xfId="10" applyFont="1" applyFill="1" applyBorder="1" applyAlignment="1" applyProtection="1">
      <alignment vertical="center"/>
    </xf>
    <xf numFmtId="0" fontId="10" fillId="2" borderId="10" xfId="5" applyFont="1" applyFill="1" applyBorder="1" applyAlignment="1" applyProtection="1">
      <alignment horizontal="right" vertical="center"/>
    </xf>
    <xf numFmtId="0" fontId="0" fillId="2" borderId="106" xfId="0" applyFill="1" applyBorder="1" applyProtection="1">
      <alignment vertical="center"/>
    </xf>
    <xf numFmtId="0" fontId="53" fillId="2" borderId="104" xfId="0" applyFont="1" applyFill="1" applyBorder="1" applyProtection="1">
      <alignment vertical="center"/>
    </xf>
    <xf numFmtId="0" fontId="49" fillId="2" borderId="0" xfId="0" applyFont="1" applyFill="1" applyAlignment="1" applyProtection="1">
      <alignment horizontal="left" vertical="center"/>
    </xf>
    <xf numFmtId="0" fontId="0" fillId="4" borderId="1" xfId="0" applyFill="1" applyBorder="1" applyAlignment="1" applyProtection="1">
      <alignment horizontal="center" vertical="center"/>
    </xf>
    <xf numFmtId="0" fontId="0" fillId="0" borderId="0" xfId="0" applyFill="1" applyProtection="1">
      <alignment vertical="center"/>
    </xf>
    <xf numFmtId="3" fontId="53" fillId="2" borderId="2" xfId="0" applyNumberFormat="1" applyFont="1" applyFill="1" applyBorder="1" applyAlignment="1" applyProtection="1">
      <alignment vertical="center" shrinkToFit="1"/>
    </xf>
    <xf numFmtId="0" fontId="53" fillId="2" borderId="1" xfId="0" applyFont="1" applyFill="1" applyBorder="1" applyAlignment="1" applyProtection="1">
      <alignment horizontal="center" vertical="center"/>
    </xf>
    <xf numFmtId="0" fontId="0" fillId="2" borderId="0" xfId="0" applyFill="1" applyBorder="1" applyProtection="1">
      <alignment vertical="center"/>
    </xf>
    <xf numFmtId="0" fontId="0" fillId="2" borderId="0" xfId="0" applyFill="1" applyBorder="1" applyAlignment="1" applyProtection="1">
      <alignment vertical="center"/>
    </xf>
    <xf numFmtId="3" fontId="0" fillId="2" borderId="7" xfId="10" applyNumberFormat="1" applyFont="1" applyFill="1" applyBorder="1" applyAlignment="1" applyProtection="1">
      <alignment vertical="center"/>
    </xf>
    <xf numFmtId="180" fontId="0" fillId="2" borderId="8" xfId="10" applyNumberFormat="1" applyFont="1" applyFill="1" applyBorder="1" applyAlignment="1" applyProtection="1">
      <alignment vertical="center"/>
    </xf>
    <xf numFmtId="180" fontId="0" fillId="2" borderId="0" xfId="10" applyNumberFormat="1" applyFont="1" applyFill="1" applyBorder="1" applyAlignment="1" applyProtection="1">
      <alignment vertical="center"/>
    </xf>
    <xf numFmtId="0" fontId="0" fillId="2" borderId="1" xfId="0" applyFill="1" applyBorder="1" applyAlignment="1" applyProtection="1">
      <alignment horizontal="center" vertical="center"/>
    </xf>
    <xf numFmtId="0" fontId="0" fillId="4" borderId="2" xfId="0" applyNumberFormat="1" applyFill="1" applyBorder="1" applyAlignment="1" applyProtection="1">
      <alignment vertical="center"/>
    </xf>
    <xf numFmtId="180" fontId="52" fillId="2" borderId="0" xfId="10" applyNumberFormat="1" applyFont="1" applyFill="1" applyBorder="1" applyAlignment="1" applyProtection="1">
      <alignment vertical="center"/>
    </xf>
    <xf numFmtId="0" fontId="52" fillId="2" borderId="0" xfId="0" applyFont="1" applyFill="1" applyBorder="1" applyAlignment="1" applyProtection="1">
      <alignment horizontal="center" vertical="center"/>
    </xf>
    <xf numFmtId="0" fontId="52" fillId="2" borderId="0" xfId="0" applyFont="1" applyFill="1" applyBorder="1" applyProtection="1">
      <alignment vertical="center"/>
    </xf>
    <xf numFmtId="0" fontId="52" fillId="2" borderId="0" xfId="0" applyFont="1" applyFill="1" applyProtection="1">
      <alignment vertical="center"/>
    </xf>
    <xf numFmtId="0" fontId="52" fillId="2" borderId="0" xfId="0" applyFont="1" applyFill="1" applyBorder="1" applyAlignment="1" applyProtection="1">
      <alignment vertical="center"/>
    </xf>
    <xf numFmtId="0" fontId="0" fillId="4" borderId="1" xfId="0" applyFill="1" applyBorder="1" applyAlignment="1" applyProtection="1">
      <alignment vertical="center" shrinkToFit="1"/>
    </xf>
    <xf numFmtId="0" fontId="0" fillId="2" borderId="13" xfId="0" applyFill="1" applyBorder="1" applyProtection="1">
      <alignment vertical="center"/>
      <protection locked="0"/>
    </xf>
    <xf numFmtId="0" fontId="51" fillId="2" borderId="130" xfId="0" applyFont="1" applyFill="1" applyBorder="1">
      <alignment vertical="center"/>
    </xf>
    <xf numFmtId="0" fontId="53" fillId="2" borderId="7" xfId="0" applyFont="1" applyFill="1" applyBorder="1" applyProtection="1">
      <alignment vertical="center"/>
    </xf>
    <xf numFmtId="0" fontId="51" fillId="2" borderId="130" xfId="0" applyFont="1" applyFill="1" applyBorder="1" applyProtection="1">
      <alignment vertical="center"/>
    </xf>
    <xf numFmtId="0" fontId="0" fillId="2" borderId="130" xfId="0" applyFill="1" applyBorder="1" applyProtection="1">
      <alignment vertical="center"/>
    </xf>
    <xf numFmtId="179" fontId="10" fillId="0" borderId="77" xfId="3" applyNumberFormat="1" applyFont="1" applyBorder="1" applyAlignment="1">
      <alignment horizontal="center" vertical="center"/>
    </xf>
    <xf numFmtId="179" fontId="10" fillId="0" borderId="72" xfId="3" applyNumberFormat="1" applyFont="1" applyBorder="1" applyAlignment="1">
      <alignment horizontal="center" vertical="center"/>
    </xf>
    <xf numFmtId="2" fontId="16" fillId="0" borderId="77" xfId="3" applyNumberFormat="1" applyFont="1" applyBorder="1">
      <alignment vertical="center"/>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180" fontId="0" fillId="2" borderId="37" xfId="10" applyNumberFormat="1" applyFont="1" applyFill="1" applyBorder="1" applyAlignment="1">
      <alignment horizontal="center" vertical="center"/>
    </xf>
    <xf numFmtId="0" fontId="0" fillId="4" borderId="1" xfId="0" applyFill="1" applyBorder="1" applyAlignment="1">
      <alignment horizontal="center" vertical="center" shrinkToFit="1"/>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0" fillId="2" borderId="37" xfId="0" applyFill="1" applyBorder="1" applyAlignment="1">
      <alignment horizontal="center" vertical="center"/>
    </xf>
    <xf numFmtId="0" fontId="0" fillId="2" borderId="1" xfId="0" applyFill="1" applyBorder="1" applyAlignment="1">
      <alignment horizontal="center" vertical="center"/>
    </xf>
    <xf numFmtId="180" fontId="0" fillId="0" borderId="37" xfId="10" applyNumberFormat="1" applyFont="1" applyFill="1" applyBorder="1" applyAlignment="1">
      <alignment horizontal="center" vertical="center"/>
    </xf>
    <xf numFmtId="0" fontId="0" fillId="2" borderId="38" xfId="0" applyFill="1" applyBorder="1" applyAlignment="1" applyProtection="1">
      <alignment horizontal="center" vertical="center"/>
    </xf>
    <xf numFmtId="0" fontId="0" fillId="2" borderId="107" xfId="0" applyFill="1" applyBorder="1" applyAlignment="1" applyProtection="1">
      <alignment horizontal="center" vertical="center"/>
    </xf>
    <xf numFmtId="0" fontId="0" fillId="5" borderId="5" xfId="0" applyFill="1" applyBorder="1" applyAlignment="1">
      <alignment horizontal="center" vertical="center" textRotation="255"/>
    </xf>
    <xf numFmtId="0" fontId="0" fillId="5" borderId="29" xfId="0" applyFill="1" applyBorder="1" applyAlignment="1">
      <alignment horizontal="center" vertical="center" textRotation="255"/>
    </xf>
    <xf numFmtId="0" fontId="0" fillId="5" borderId="6" xfId="0" applyFill="1" applyBorder="1" applyAlignment="1">
      <alignment horizontal="center" vertical="center" textRotation="255"/>
    </xf>
    <xf numFmtId="3" fontId="0" fillId="2" borderId="38" xfId="10" applyNumberFormat="1" applyFont="1" applyFill="1" applyBorder="1" applyAlignment="1">
      <alignment horizontal="center" vertical="center"/>
    </xf>
    <xf numFmtId="3" fontId="0" fillId="2" borderId="107" xfId="10" applyNumberFormat="1"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38" fontId="0" fillId="2" borderId="1" xfId="10" applyFont="1" applyFill="1" applyBorder="1" applyAlignment="1" applyProtection="1">
      <alignment horizontal="center" vertical="center"/>
      <protection locked="0"/>
    </xf>
    <xf numFmtId="38" fontId="0" fillId="2" borderId="2" xfId="10" applyFont="1" applyFill="1" applyBorder="1" applyAlignment="1">
      <alignment horizontal="center" vertical="center"/>
    </xf>
    <xf numFmtId="38" fontId="0" fillId="2" borderId="4" xfId="10" applyFont="1" applyFill="1" applyBorder="1" applyAlignment="1">
      <alignment horizontal="center" vertical="center"/>
    </xf>
    <xf numFmtId="38" fontId="0" fillId="2" borderId="2" xfId="10" applyFont="1" applyFill="1" applyBorder="1" applyAlignment="1" applyProtection="1">
      <alignment horizontal="center" vertical="center"/>
      <protection locked="0"/>
    </xf>
    <xf numFmtId="38" fontId="0" fillId="2" borderId="3" xfId="10" applyFont="1" applyFill="1" applyBorder="1" applyAlignment="1" applyProtection="1">
      <alignment horizontal="center" vertical="center"/>
      <protection locked="0"/>
    </xf>
    <xf numFmtId="0" fontId="0" fillId="5" borderId="5"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6" xfId="0" applyFill="1" applyBorder="1" applyAlignment="1">
      <alignment horizontal="center" vertical="center" wrapText="1"/>
    </xf>
    <xf numFmtId="0" fontId="0" fillId="5" borderId="5" xfId="0" applyFill="1" applyBorder="1" applyAlignment="1">
      <alignment horizontal="center" vertical="center"/>
    </xf>
    <xf numFmtId="0" fontId="0" fillId="5" borderId="29" xfId="0" applyFill="1" applyBorder="1" applyAlignment="1">
      <alignment horizontal="center" vertical="center"/>
    </xf>
    <xf numFmtId="0" fontId="0" fillId="5" borderId="6" xfId="0" applyFill="1" applyBorder="1" applyAlignment="1">
      <alignment horizontal="center" vertical="center"/>
    </xf>
    <xf numFmtId="0" fontId="0" fillId="2" borderId="3" xfId="0" applyNumberFormat="1" applyFill="1" applyBorder="1" applyAlignment="1" applyProtection="1">
      <alignment horizontal="center" vertical="center" shrinkToFit="1"/>
      <protection locked="0"/>
    </xf>
    <xf numFmtId="0" fontId="0" fillId="2" borderId="4" xfId="0" applyNumberFormat="1" applyFill="1" applyBorder="1" applyAlignment="1" applyProtection="1">
      <alignment horizontal="center" vertical="center" shrinkToFit="1"/>
      <protection locked="0"/>
    </xf>
    <xf numFmtId="0" fontId="0" fillId="2" borderId="1" xfId="0" applyFill="1" applyBorder="1" applyAlignment="1">
      <alignment horizontal="center" vertical="center" shrinkToFit="1"/>
    </xf>
    <xf numFmtId="38" fontId="0" fillId="2" borderId="1" xfId="10" applyFont="1" applyFill="1" applyBorder="1" applyAlignment="1">
      <alignment horizontal="center" vertical="center" wrapText="1"/>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183" fontId="0" fillId="2" borderId="2" xfId="0" applyNumberFormat="1" applyFill="1" applyBorder="1" applyAlignment="1" applyProtection="1">
      <alignment horizontal="center" vertical="center"/>
      <protection locked="0"/>
    </xf>
    <xf numFmtId="183" fontId="0" fillId="2" borderId="4" xfId="0" applyNumberFormat="1" applyFill="1" applyBorder="1" applyAlignment="1" applyProtection="1">
      <alignment horizontal="center" vertical="center"/>
      <protection locked="0"/>
    </xf>
    <xf numFmtId="0" fontId="0" fillId="2" borderId="10"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0" xfId="0" applyFill="1" applyBorder="1" applyAlignment="1">
      <alignment horizontal="center" vertical="center"/>
    </xf>
    <xf numFmtId="0" fontId="0" fillId="2" borderId="0" xfId="0" applyFill="1" applyBorder="1" applyAlignment="1">
      <alignment horizontal="center" vertical="center" shrinkToFit="1"/>
    </xf>
    <xf numFmtId="0" fontId="0" fillId="0" borderId="0" xfId="0" applyFill="1" applyBorder="1" applyAlignment="1">
      <alignment horizontal="center" vertical="center"/>
    </xf>
    <xf numFmtId="0" fontId="0" fillId="2" borderId="38" xfId="0" applyFill="1" applyBorder="1" applyAlignment="1">
      <alignment horizontal="center" vertical="center"/>
    </xf>
    <xf numFmtId="0" fontId="0" fillId="2" borderId="107" xfId="0" applyFill="1" applyBorder="1" applyAlignment="1">
      <alignment horizontal="center" vertical="center"/>
    </xf>
    <xf numFmtId="180" fontId="0" fillId="2" borderId="2" xfId="10" applyNumberFormat="1" applyFont="1" applyFill="1" applyBorder="1" applyAlignment="1" applyProtection="1">
      <alignment horizontal="center" vertical="center"/>
      <protection locked="0"/>
    </xf>
    <xf numFmtId="180" fontId="0" fillId="2" borderId="4" xfId="10" applyNumberFormat="1" applyFont="1" applyFill="1" applyBorder="1" applyAlignment="1" applyProtection="1">
      <alignment horizontal="center" vertical="center"/>
      <protection locked="0"/>
    </xf>
    <xf numFmtId="0" fontId="0" fillId="4" borderId="2" xfId="0" applyNumberFormat="1" applyFill="1" applyBorder="1" applyAlignment="1">
      <alignment horizontal="center" vertical="center"/>
    </xf>
    <xf numFmtId="0" fontId="0" fillId="4" borderId="3" xfId="0" applyNumberFormat="1" applyFill="1" applyBorder="1" applyAlignment="1">
      <alignment horizontal="center" vertical="center"/>
    </xf>
    <xf numFmtId="0" fontId="0" fillId="4" borderId="4" xfId="0" applyNumberFormat="1" applyFill="1" applyBorder="1" applyAlignment="1">
      <alignment horizontal="center" vertical="center"/>
    </xf>
    <xf numFmtId="180" fontId="0" fillId="2" borderId="38" xfId="10" applyNumberFormat="1" applyFont="1" applyFill="1" applyBorder="1" applyAlignment="1">
      <alignment horizontal="center" vertical="center"/>
    </xf>
    <xf numFmtId="180" fontId="0" fillId="2" borderId="107" xfId="10" applyNumberFormat="1" applyFont="1" applyFill="1" applyBorder="1" applyAlignment="1">
      <alignment horizontal="center" vertical="center"/>
    </xf>
    <xf numFmtId="0" fontId="52" fillId="2" borderId="0" xfId="0" applyFont="1" applyFill="1" applyBorder="1" applyAlignment="1">
      <alignment horizontal="center" vertical="center"/>
    </xf>
    <xf numFmtId="0" fontId="52" fillId="2" borderId="0" xfId="0" applyFont="1" applyFill="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50" fillId="2" borderId="0" xfId="0" applyFont="1" applyFill="1" applyAlignment="1">
      <alignment vertical="center"/>
    </xf>
    <xf numFmtId="0" fontId="0" fillId="2" borderId="2"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0" fillId="4" borderId="104" xfId="0" applyFill="1" applyBorder="1" applyAlignment="1">
      <alignment horizontal="center" vertical="center"/>
    </xf>
    <xf numFmtId="0" fontId="0" fillId="4" borderId="105" xfId="0" applyFill="1" applyBorder="1" applyAlignment="1">
      <alignment horizontal="center" vertical="center"/>
    </xf>
    <xf numFmtId="0" fontId="0" fillId="4" borderId="106" xfId="0" applyFill="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50" fillId="2" borderId="0" xfId="0" applyFont="1" applyFill="1" applyAlignment="1" applyProtection="1">
      <alignment vertical="center"/>
    </xf>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4" xfId="0" applyFill="1" applyBorder="1" applyAlignment="1" applyProtection="1">
      <alignment horizontal="center" vertical="center"/>
    </xf>
    <xf numFmtId="0" fontId="53"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5" borderId="7" xfId="0" applyFill="1" applyBorder="1" applyAlignment="1" applyProtection="1">
      <alignment horizontal="center" vertical="center"/>
    </xf>
    <xf numFmtId="0" fontId="0" fillId="5" borderId="8" xfId="0" applyFill="1" applyBorder="1" applyAlignment="1" applyProtection="1">
      <alignment horizontal="center" vertical="center"/>
    </xf>
    <xf numFmtId="0" fontId="0" fillId="5" borderId="9"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11" xfId="0" applyFill="1" applyBorder="1" applyAlignment="1" applyProtection="1">
      <alignment horizontal="center" vertical="center"/>
    </xf>
    <xf numFmtId="0" fontId="0" fillId="5" borderId="12" xfId="0" applyFill="1" applyBorder="1" applyAlignment="1" applyProtection="1">
      <alignment horizontal="center" vertical="center"/>
    </xf>
    <xf numFmtId="0" fontId="0" fillId="5" borderId="1" xfId="0" applyFill="1" applyBorder="1" applyAlignment="1" applyProtection="1">
      <alignment horizontal="center" vertical="center"/>
    </xf>
    <xf numFmtId="38" fontId="0" fillId="2" borderId="1" xfId="10" applyFont="1" applyFill="1" applyBorder="1" applyAlignment="1" applyProtection="1">
      <alignment horizontal="center" vertical="center" wrapText="1"/>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4" xfId="0" applyFill="1" applyBorder="1" applyAlignment="1" applyProtection="1">
      <alignment horizontal="center" vertical="center"/>
    </xf>
    <xf numFmtId="0" fontId="53" fillId="2" borderId="2" xfId="0" applyFont="1" applyFill="1" applyBorder="1" applyAlignment="1" applyProtection="1">
      <alignment horizontal="center" vertical="center" wrapText="1"/>
    </xf>
    <xf numFmtId="0" fontId="53" fillId="2" borderId="3" xfId="0" applyFont="1" applyFill="1" applyBorder="1" applyAlignment="1" applyProtection="1">
      <alignment horizontal="center" vertical="center" wrapText="1"/>
    </xf>
    <xf numFmtId="0" fontId="53" fillId="2" borderId="4" xfId="0" applyFont="1" applyFill="1" applyBorder="1" applyAlignment="1" applyProtection="1">
      <alignment horizontal="center" vertical="center" wrapText="1"/>
    </xf>
    <xf numFmtId="0" fontId="0" fillId="4" borderId="2" xfId="0"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4" xfId="0" applyFill="1" applyBorder="1" applyAlignment="1" applyProtection="1">
      <alignment horizontal="center" vertical="center" shrinkToFit="1"/>
    </xf>
    <xf numFmtId="0" fontId="0" fillId="4" borderId="1" xfId="0" applyFill="1" applyBorder="1" applyAlignment="1" applyProtection="1">
      <alignment horizontal="center" vertical="center" shrinkToFit="1"/>
    </xf>
    <xf numFmtId="0" fontId="0" fillId="4" borderId="3" xfId="0" applyFill="1" applyBorder="1" applyAlignment="1" applyProtection="1">
      <alignment horizontal="center" vertical="center"/>
    </xf>
    <xf numFmtId="0" fontId="0" fillId="5" borderId="5" xfId="0" applyFill="1" applyBorder="1" applyAlignment="1" applyProtection="1">
      <alignment horizontal="center" vertical="center" textRotation="255"/>
    </xf>
    <xf numFmtId="0" fontId="0" fillId="5" borderId="29" xfId="0" applyFill="1" applyBorder="1" applyAlignment="1" applyProtection="1">
      <alignment horizontal="center" vertical="center" textRotation="255"/>
    </xf>
    <xf numFmtId="0" fontId="0" fillId="5" borderId="6" xfId="0" applyFill="1" applyBorder="1" applyAlignment="1" applyProtection="1">
      <alignment horizontal="center" vertical="center" textRotation="255"/>
    </xf>
    <xf numFmtId="0" fontId="53" fillId="2" borderId="2" xfId="0" applyFont="1" applyFill="1" applyBorder="1" applyAlignment="1" applyProtection="1">
      <alignment horizontal="center" vertical="center"/>
    </xf>
    <xf numFmtId="0" fontId="53" fillId="2" borderId="3" xfId="0" applyFont="1" applyFill="1" applyBorder="1" applyAlignment="1" applyProtection="1">
      <alignment horizontal="center" vertical="center"/>
    </xf>
    <xf numFmtId="0" fontId="53" fillId="2" borderId="4"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53" fillId="2" borderId="2" xfId="0" applyFont="1" applyFill="1" applyBorder="1" applyAlignment="1" applyProtection="1">
      <alignment vertical="center" shrinkToFit="1"/>
    </xf>
    <xf numFmtId="0" fontId="53" fillId="2" borderId="3" xfId="0" applyFont="1" applyFill="1" applyBorder="1" applyAlignment="1" applyProtection="1">
      <alignment vertical="center" shrinkToFit="1"/>
    </xf>
    <xf numFmtId="0" fontId="53" fillId="2" borderId="4" xfId="0" applyFont="1" applyFill="1" applyBorder="1" applyAlignment="1" applyProtection="1">
      <alignment vertical="center" shrinkToFit="1"/>
    </xf>
    <xf numFmtId="0" fontId="53" fillId="2" borderId="2" xfId="0" quotePrefix="1" applyFont="1" applyFill="1" applyBorder="1" applyAlignment="1" applyProtection="1">
      <alignment vertical="center"/>
    </xf>
    <xf numFmtId="0" fontId="53" fillId="2" borderId="3" xfId="0" applyFont="1" applyFill="1" applyBorder="1" applyAlignment="1" applyProtection="1">
      <alignment vertical="center"/>
    </xf>
    <xf numFmtId="0" fontId="53" fillId="2" borderId="4" xfId="0" applyFont="1" applyFill="1" applyBorder="1" applyAlignment="1" applyProtection="1">
      <alignment vertical="center"/>
    </xf>
    <xf numFmtId="38" fontId="53" fillId="2" borderId="1" xfId="10" applyFont="1" applyFill="1" applyBorder="1" applyAlignment="1" applyProtection="1">
      <alignment horizontal="center" vertical="center"/>
    </xf>
    <xf numFmtId="38" fontId="53" fillId="2" borderId="2" xfId="10" applyFont="1" applyFill="1" applyBorder="1" applyAlignment="1" applyProtection="1">
      <alignment horizontal="center" vertical="center"/>
    </xf>
    <xf numFmtId="38" fontId="53" fillId="2" borderId="3" xfId="10" applyFont="1" applyFill="1" applyBorder="1" applyAlignment="1" applyProtection="1">
      <alignment horizontal="center" vertical="center"/>
    </xf>
    <xf numFmtId="0" fontId="53" fillId="2" borderId="3" xfId="0" applyNumberFormat="1" applyFont="1" applyFill="1" applyBorder="1" applyAlignment="1" applyProtection="1">
      <alignment horizontal="center" vertical="center"/>
    </xf>
    <xf numFmtId="0" fontId="53" fillId="2" borderId="4" xfId="0" applyNumberFormat="1" applyFont="1" applyFill="1" applyBorder="1" applyAlignment="1" applyProtection="1">
      <alignment horizontal="center" vertical="center"/>
    </xf>
    <xf numFmtId="0" fontId="53" fillId="2" borderId="3" xfId="0" applyNumberFormat="1" applyFont="1" applyFill="1" applyBorder="1" applyAlignment="1" applyProtection="1">
      <alignment horizontal="center" vertical="center" shrinkToFit="1"/>
    </xf>
    <xf numFmtId="0" fontId="53" fillId="2" borderId="4" xfId="0" applyNumberFormat="1" applyFont="1" applyFill="1" applyBorder="1" applyAlignment="1" applyProtection="1">
      <alignment horizontal="center" vertical="center" shrinkToFit="1"/>
    </xf>
    <xf numFmtId="0" fontId="0" fillId="2" borderId="3" xfId="0" applyNumberFormat="1" applyFill="1" applyBorder="1" applyAlignment="1" applyProtection="1">
      <alignment horizontal="center" vertical="center" shrinkToFit="1"/>
    </xf>
    <xf numFmtId="0" fontId="0" fillId="2" borderId="4" xfId="0" applyNumberFormat="1" applyFill="1" applyBorder="1" applyAlignment="1" applyProtection="1">
      <alignment horizontal="center" vertical="center" shrinkToFit="1"/>
    </xf>
    <xf numFmtId="38" fontId="0" fillId="2" borderId="2" xfId="10" applyFont="1" applyFill="1" applyBorder="1" applyAlignment="1" applyProtection="1">
      <alignment horizontal="center" vertical="center"/>
    </xf>
    <xf numFmtId="38" fontId="0" fillId="2" borderId="4" xfId="10" applyFont="1" applyFill="1" applyBorder="1" applyAlignment="1" applyProtection="1">
      <alignment horizontal="center" vertical="center"/>
    </xf>
    <xf numFmtId="0" fontId="0" fillId="5" borderId="5" xfId="0" applyFill="1" applyBorder="1" applyAlignment="1" applyProtection="1">
      <alignment horizontal="center" vertical="center" wrapText="1"/>
    </xf>
    <xf numFmtId="0" fontId="0" fillId="5" borderId="29"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3" fontId="0" fillId="2" borderId="38" xfId="10" applyNumberFormat="1" applyFont="1" applyFill="1" applyBorder="1" applyAlignment="1" applyProtection="1">
      <alignment horizontal="center" vertical="center"/>
    </xf>
    <xf numFmtId="3" fontId="0" fillId="2" borderId="107" xfId="10" applyNumberFormat="1" applyFont="1" applyFill="1" applyBorder="1" applyAlignment="1" applyProtection="1">
      <alignment horizontal="center" vertical="center"/>
    </xf>
    <xf numFmtId="180" fontId="0" fillId="2" borderId="37" xfId="10" applyNumberFormat="1" applyFont="1" applyFill="1" applyBorder="1" applyAlignment="1" applyProtection="1">
      <alignment horizontal="center" vertical="center"/>
    </xf>
    <xf numFmtId="0" fontId="0" fillId="2" borderId="37" xfId="0" applyFill="1" applyBorder="1" applyAlignment="1" applyProtection="1">
      <alignment horizontal="center" vertical="center"/>
    </xf>
    <xf numFmtId="0" fontId="0" fillId="5" borderId="29" xfId="0" applyFill="1" applyBorder="1" applyAlignment="1" applyProtection="1">
      <alignment horizontal="center" vertical="center"/>
    </xf>
    <xf numFmtId="180" fontId="0" fillId="0" borderId="37" xfId="10" applyNumberFormat="1" applyFont="1" applyFill="1" applyBorder="1" applyAlignment="1" applyProtection="1">
      <alignment horizontal="center" vertical="center"/>
    </xf>
    <xf numFmtId="0" fontId="0" fillId="4" borderId="104" xfId="0" applyFill="1" applyBorder="1" applyAlignment="1" applyProtection="1">
      <alignment horizontal="center" vertical="center"/>
    </xf>
    <xf numFmtId="0" fontId="0" fillId="4" borderId="105" xfId="0" applyFill="1" applyBorder="1" applyAlignment="1" applyProtection="1">
      <alignment horizontal="center" vertical="center"/>
    </xf>
    <xf numFmtId="0" fontId="0" fillId="4" borderId="106"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53" fillId="2" borderId="10" xfId="0" applyFont="1" applyFill="1" applyBorder="1" applyAlignment="1" applyProtection="1">
      <alignment horizontal="center" vertical="center" shrinkToFit="1"/>
    </xf>
    <xf numFmtId="0" fontId="53" fillId="2" borderId="11" xfId="0" applyFont="1" applyFill="1" applyBorder="1" applyAlignment="1" applyProtection="1">
      <alignment horizontal="center" vertical="center" shrinkToFit="1"/>
    </xf>
    <xf numFmtId="0" fontId="53" fillId="2" borderId="12" xfId="0" applyFont="1" applyFill="1" applyBorder="1" applyAlignment="1" applyProtection="1">
      <alignment horizontal="center" vertical="center" shrinkToFit="1"/>
    </xf>
    <xf numFmtId="0" fontId="0" fillId="2" borderId="10" xfId="0" applyFill="1" applyBorder="1" applyAlignment="1" applyProtection="1">
      <alignment horizontal="center" vertical="center" shrinkToFit="1"/>
    </xf>
    <xf numFmtId="0" fontId="0" fillId="2" borderId="11" xfId="0" applyFill="1" applyBorder="1" applyAlignment="1" applyProtection="1">
      <alignment horizontal="center" vertical="center" shrinkToFit="1"/>
    </xf>
    <xf numFmtId="0" fontId="0" fillId="2" borderId="12"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3" xfId="0" applyFill="1" applyBorder="1" applyAlignment="1" applyProtection="1">
      <alignment horizontal="center" vertical="center" shrinkToFit="1"/>
    </xf>
    <xf numFmtId="0" fontId="0" fillId="2" borderId="4" xfId="0" applyFill="1" applyBorder="1" applyAlignment="1" applyProtection="1">
      <alignment horizontal="center" vertical="center" shrinkToFit="1"/>
    </xf>
    <xf numFmtId="0" fontId="53" fillId="2" borderId="2" xfId="0" quotePrefix="1" applyFont="1" applyFill="1" applyBorder="1" applyAlignment="1" applyProtection="1">
      <alignment horizontal="center" vertical="center"/>
    </xf>
    <xf numFmtId="14" fontId="53" fillId="2" borderId="2" xfId="0" applyNumberFormat="1" applyFont="1" applyFill="1" applyBorder="1" applyAlignment="1" applyProtection="1">
      <alignment horizontal="center" vertical="center"/>
    </xf>
    <xf numFmtId="0" fontId="0" fillId="2" borderId="5" xfId="0" applyFill="1" applyBorder="1" applyAlignment="1" applyProtection="1">
      <alignment horizontal="center" vertical="center" textRotation="255"/>
    </xf>
    <xf numFmtId="0" fontId="0" fillId="2" borderId="29" xfId="0" applyFill="1" applyBorder="1" applyAlignment="1" applyProtection="1">
      <alignment horizontal="center" vertical="center" textRotation="255"/>
    </xf>
    <xf numFmtId="0" fontId="0" fillId="2" borderId="6" xfId="0" applyFill="1" applyBorder="1" applyAlignment="1" applyProtection="1">
      <alignment horizontal="center" vertical="center" textRotation="255"/>
    </xf>
    <xf numFmtId="180" fontId="0" fillId="2" borderId="2" xfId="10" applyNumberFormat="1" applyFont="1" applyFill="1" applyBorder="1" applyAlignment="1" applyProtection="1">
      <alignment horizontal="center" vertical="center"/>
    </xf>
    <xf numFmtId="180" fontId="0" fillId="2" borderId="4" xfId="10"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2" borderId="0" xfId="0" applyFill="1" applyBorder="1" applyAlignment="1" applyProtection="1">
      <alignment horizontal="center" vertical="center" shrinkToFit="1"/>
    </xf>
    <xf numFmtId="0" fontId="0" fillId="2" borderId="0" xfId="0" applyFill="1" applyBorder="1" applyAlignment="1" applyProtection="1">
      <alignment horizontal="center" vertical="center"/>
    </xf>
    <xf numFmtId="0" fontId="0" fillId="4" borderId="2" xfId="0" applyNumberFormat="1" applyFill="1" applyBorder="1" applyAlignment="1" applyProtection="1">
      <alignment horizontal="center" vertical="center"/>
    </xf>
    <xf numFmtId="0" fontId="0" fillId="4" borderId="3" xfId="0" applyNumberFormat="1" applyFill="1" applyBorder="1" applyAlignment="1" applyProtection="1">
      <alignment horizontal="center" vertical="center"/>
    </xf>
    <xf numFmtId="0" fontId="0" fillId="4" borderId="4" xfId="0" applyNumberFormat="1" applyFill="1" applyBorder="1" applyAlignment="1" applyProtection="1">
      <alignment horizontal="center" vertical="center"/>
    </xf>
    <xf numFmtId="180" fontId="0" fillId="2" borderId="38" xfId="10" applyNumberFormat="1" applyFont="1" applyFill="1" applyBorder="1" applyAlignment="1" applyProtection="1">
      <alignment horizontal="center" vertical="center"/>
    </xf>
    <xf numFmtId="180" fontId="0" fillId="2" borderId="107" xfId="10" applyNumberFormat="1" applyFont="1" applyFill="1" applyBorder="1" applyAlignment="1" applyProtection="1">
      <alignment horizontal="center" vertical="center"/>
    </xf>
    <xf numFmtId="0" fontId="52" fillId="2" borderId="0" xfId="0" applyFont="1" applyFill="1" applyBorder="1" applyAlignment="1" applyProtection="1">
      <alignment horizontal="center" vertical="center"/>
    </xf>
    <xf numFmtId="0" fontId="52" fillId="2" borderId="0" xfId="0" applyFont="1" applyFill="1" applyBorder="1" applyAlignment="1" applyProtection="1">
      <alignment horizontal="center" vertical="center" shrinkToFit="1"/>
    </xf>
    <xf numFmtId="181" fontId="3" fillId="0" borderId="3" xfId="0" applyNumberFormat="1" applyFont="1" applyFill="1" applyBorder="1" applyAlignment="1">
      <alignment horizontal="center" vertical="center"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181" fontId="3" fillId="0" borderId="11" xfId="0" applyNumberFormat="1" applyFont="1" applyFill="1" applyBorder="1" applyAlignment="1">
      <alignment horizontal="center" vertical="center" shrinkToFit="1"/>
    </xf>
    <xf numFmtId="0" fontId="3" fillId="0" borderId="37" xfId="0" applyFont="1" applyBorder="1" applyAlignment="1">
      <alignment horizontal="center" vertical="center"/>
    </xf>
    <xf numFmtId="0" fontId="6" fillId="0" borderId="0" xfId="0" applyFont="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29" xfId="0" applyFont="1" applyFill="1" applyBorder="1" applyAlignment="1">
      <alignment horizontal="left" vertical="center"/>
    </xf>
    <xf numFmtId="0" fontId="3" fillId="0" borderId="5" xfId="0" quotePrefix="1" applyFont="1" applyFill="1" applyBorder="1" applyAlignment="1">
      <alignment horizontal="center" vertical="center"/>
    </xf>
    <xf numFmtId="0" fontId="3" fillId="0" borderId="6" xfId="0" quotePrefix="1" applyFont="1" applyFill="1" applyBorder="1" applyAlignment="1">
      <alignment horizontal="center" vertical="center"/>
    </xf>
    <xf numFmtId="0" fontId="3" fillId="0" borderId="52" xfId="0" quotePrefix="1"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1" fillId="0" borderId="0" xfId="0" applyFont="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46" xfId="0" applyFont="1" applyBorder="1" applyAlignment="1">
      <alignment horizontal="center" vertical="center"/>
    </xf>
    <xf numFmtId="0" fontId="3" fillId="0" borderId="6" xfId="0" applyFont="1" applyBorder="1" applyAlignment="1">
      <alignment horizontal="center" vertical="center"/>
    </xf>
    <xf numFmtId="0" fontId="3" fillId="0" borderId="47" xfId="0" applyFont="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181" fontId="3" fillId="0" borderId="17" xfId="0" applyNumberFormat="1" applyFont="1" applyFill="1" applyBorder="1" applyAlignment="1">
      <alignment horizontal="center" vertical="center" shrinkToFit="1"/>
    </xf>
    <xf numFmtId="181" fontId="3" fillId="0" borderId="8" xfId="0" applyNumberFormat="1" applyFont="1" applyFill="1" applyBorder="1" applyAlignment="1">
      <alignment horizontal="center" vertical="center" shrinkToFit="1"/>
    </xf>
    <xf numFmtId="181" fontId="3" fillId="0" borderId="9" xfId="0" applyNumberFormat="1" applyFont="1" applyFill="1" applyBorder="1" applyAlignment="1">
      <alignment horizontal="center" vertical="center" shrinkToFit="1"/>
    </xf>
    <xf numFmtId="181" fontId="3" fillId="0" borderId="21" xfId="0" applyNumberFormat="1" applyFont="1" applyFill="1" applyBorder="1" applyAlignment="1">
      <alignment horizontal="center" vertical="center" shrinkToFit="1"/>
    </xf>
    <xf numFmtId="181" fontId="3" fillId="0" borderId="12" xfId="0" applyNumberFormat="1" applyFont="1" applyFill="1" applyBorder="1" applyAlignment="1">
      <alignment horizontal="center" vertical="center" shrinkToFit="1"/>
    </xf>
    <xf numFmtId="181" fontId="3" fillId="0" borderId="48" xfId="0" applyNumberFormat="1" applyFont="1" applyFill="1" applyBorder="1" applyAlignment="1">
      <alignment horizontal="center" vertical="center" shrinkToFit="1"/>
    </xf>
    <xf numFmtId="181" fontId="3" fillId="0" borderId="49" xfId="0" applyNumberFormat="1" applyFont="1" applyFill="1" applyBorder="1" applyAlignment="1">
      <alignment horizontal="center" vertical="center" shrinkToFit="1"/>
    </xf>
    <xf numFmtId="181" fontId="3" fillId="0" borderId="50" xfId="0" applyNumberFormat="1"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16" xfId="0" quotePrefix="1" applyFont="1" applyFill="1" applyBorder="1" applyAlignment="1">
      <alignment horizontal="center" vertical="center"/>
    </xf>
    <xf numFmtId="0" fontId="3" fillId="0" borderId="75" xfId="0" applyFont="1" applyFill="1" applyBorder="1" applyAlignment="1">
      <alignment horizontal="center" vertical="center"/>
    </xf>
    <xf numFmtId="0" fontId="8" fillId="0" borderId="0" xfId="0" applyFont="1" applyFill="1" applyAlignment="1">
      <alignment horizontal="right" vertical="center"/>
    </xf>
    <xf numFmtId="0" fontId="2" fillId="0" borderId="2" xfId="3" applyFont="1" applyBorder="1" applyAlignment="1">
      <alignment horizontal="right" vertical="center"/>
    </xf>
    <xf numFmtId="0" fontId="2" fillId="0" borderId="3" xfId="3" applyFont="1" applyBorder="1" applyAlignment="1">
      <alignment horizontal="right" vertical="center"/>
    </xf>
    <xf numFmtId="0" fontId="2" fillId="0" borderId="4" xfId="3" applyFont="1" applyBorder="1" applyAlignment="1">
      <alignment horizontal="right" vertical="center"/>
    </xf>
    <xf numFmtId="0" fontId="2" fillId="0" borderId="5" xfId="3" applyFont="1" applyBorder="1" applyAlignment="1">
      <alignment horizontal="center" vertical="center"/>
    </xf>
    <xf numFmtId="0" fontId="2" fillId="0" borderId="6" xfId="3" applyFont="1" applyBorder="1" applyAlignment="1">
      <alignment horizontal="center" vertical="center"/>
    </xf>
    <xf numFmtId="0" fontId="3" fillId="0" borderId="0" xfId="3" applyFont="1" applyBorder="1" applyAlignment="1">
      <alignment horizontal="left" vertical="center" wrapText="1"/>
    </xf>
    <xf numFmtId="38" fontId="2" fillId="0" borderId="2" xfId="4" applyFont="1" applyBorder="1" applyAlignment="1">
      <alignment horizontal="center" vertical="center" wrapText="1"/>
    </xf>
    <xf numFmtId="38" fontId="2" fillId="0" borderId="3" xfId="4" applyFont="1" applyBorder="1" applyAlignment="1">
      <alignment horizontal="center" vertical="center" wrapText="1"/>
    </xf>
    <xf numFmtId="38" fontId="2" fillId="0" borderId="4" xfId="4" applyFont="1" applyBorder="1" applyAlignment="1">
      <alignment horizontal="center" vertical="center" wrapText="1"/>
    </xf>
    <xf numFmtId="0" fontId="25" fillId="0" borderId="0" xfId="9" applyFont="1" applyAlignment="1">
      <alignment horizontal="center" vertical="center"/>
    </xf>
    <xf numFmtId="0" fontId="14" fillId="0" borderId="93" xfId="9" applyFont="1" applyBorder="1" applyAlignment="1">
      <alignment horizontal="center" vertical="center"/>
    </xf>
    <xf numFmtId="0" fontId="14" fillId="0" borderId="96" xfId="9" applyFont="1" applyBorder="1" applyAlignment="1">
      <alignment horizontal="center" vertical="center"/>
    </xf>
    <xf numFmtId="0" fontId="14" fillId="0" borderId="94" xfId="9" applyFont="1" applyBorder="1" applyAlignment="1">
      <alignment horizontal="center" vertical="center"/>
    </xf>
    <xf numFmtId="0" fontId="14" fillId="0" borderId="86" xfId="9" applyFont="1" applyBorder="1">
      <alignment vertical="center"/>
    </xf>
    <xf numFmtId="0" fontId="14" fillId="0" borderId="79" xfId="9" applyFont="1" applyBorder="1">
      <alignment vertical="center"/>
    </xf>
    <xf numFmtId="0" fontId="14" fillId="0" borderId="90" xfId="9" applyFont="1" applyBorder="1">
      <alignment vertical="center"/>
    </xf>
    <xf numFmtId="0" fontId="14" fillId="0" borderId="92" xfId="9" applyFont="1" applyBorder="1">
      <alignment vertical="center"/>
    </xf>
    <xf numFmtId="0" fontId="14" fillId="0" borderId="81" xfId="9" applyFont="1" applyBorder="1">
      <alignment vertical="center"/>
    </xf>
    <xf numFmtId="0" fontId="14" fillId="0" borderId="86" xfId="9" applyFont="1" applyBorder="1" applyAlignment="1">
      <alignment horizontal="center" vertical="center"/>
    </xf>
    <xf numFmtId="0" fontId="14" fillId="0" borderId="79" xfId="9" applyFont="1" applyBorder="1" applyAlignment="1">
      <alignment horizontal="center" vertical="center"/>
    </xf>
    <xf numFmtId="0" fontId="14" fillId="0" borderId="81" xfId="9" applyFont="1" applyBorder="1" applyAlignment="1">
      <alignment horizontal="center" vertical="center"/>
    </xf>
    <xf numFmtId="0" fontId="26" fillId="0" borderId="0" xfId="9" applyFont="1" applyAlignment="1">
      <alignment horizontal="center" vertical="center"/>
    </xf>
    <xf numFmtId="0" fontId="13" fillId="0" borderId="17" xfId="9" applyFont="1" applyBorder="1" applyAlignment="1">
      <alignment horizontal="center" vertical="center"/>
    </xf>
    <xf numFmtId="0" fontId="13" fillId="0" borderId="8" xfId="9" applyFont="1" applyBorder="1" applyAlignment="1">
      <alignment horizontal="center" vertical="center"/>
    </xf>
    <xf numFmtId="0" fontId="13" fillId="0" borderId="9" xfId="9" applyFont="1" applyBorder="1" applyAlignment="1">
      <alignment horizontal="center" vertical="center"/>
    </xf>
    <xf numFmtId="0" fontId="13" fillId="0" borderId="48" xfId="9" applyFont="1" applyBorder="1" applyAlignment="1">
      <alignment horizontal="center" vertical="center"/>
    </xf>
    <xf numFmtId="0" fontId="13" fillId="0" borderId="49" xfId="9" applyFont="1" applyBorder="1" applyAlignment="1">
      <alignment horizontal="center" vertical="center"/>
    </xf>
    <xf numFmtId="0" fontId="13" fillId="0" borderId="50" xfId="9" applyFont="1" applyBorder="1" applyAlignment="1">
      <alignment horizontal="center" vertical="center"/>
    </xf>
    <xf numFmtId="0" fontId="13" fillId="0" borderId="19" xfId="9" applyFont="1" applyBorder="1" applyAlignment="1">
      <alignment horizontal="center" vertical="center"/>
    </xf>
    <xf numFmtId="0" fontId="13" fillId="0" borderId="0" xfId="9" applyFont="1" applyBorder="1" applyAlignment="1">
      <alignment horizontal="center" vertical="center"/>
    </xf>
    <xf numFmtId="0" fontId="13" fillId="0" borderId="30" xfId="9" applyFont="1" applyBorder="1" applyAlignment="1">
      <alignment horizontal="center" vertical="center"/>
    </xf>
    <xf numFmtId="0" fontId="30" fillId="0" borderId="0" xfId="9" applyFont="1" applyAlignment="1">
      <alignment horizontal="center" vertical="center"/>
    </xf>
    <xf numFmtId="0" fontId="13" fillId="0" borderId="45" xfId="9" applyFont="1" applyBorder="1" applyAlignment="1">
      <alignment horizontal="center" vertical="center"/>
    </xf>
    <xf numFmtId="0" fontId="13" fillId="0" borderId="43" xfId="9" applyFont="1" applyBorder="1" applyAlignment="1">
      <alignment horizontal="center" vertical="center"/>
    </xf>
    <xf numFmtId="0" fontId="13" fillId="0" borderId="47" xfId="9" applyFont="1" applyBorder="1" applyAlignment="1">
      <alignment horizontal="center" vertical="center"/>
    </xf>
    <xf numFmtId="0" fontId="13" fillId="0" borderId="10" xfId="9" applyFont="1" applyBorder="1" applyAlignment="1">
      <alignment horizontal="center" vertical="center"/>
    </xf>
    <xf numFmtId="0" fontId="13" fillId="0" borderId="11" xfId="9" applyFont="1" applyBorder="1" applyAlignment="1">
      <alignment horizontal="center" vertical="center"/>
    </xf>
    <xf numFmtId="0" fontId="13" fillId="0" borderId="18" xfId="9" applyFont="1" applyBorder="1" applyAlignment="1">
      <alignment horizontal="center" vertical="center"/>
    </xf>
    <xf numFmtId="0" fontId="13" fillId="0" borderId="42" xfId="9" applyFont="1" applyBorder="1" applyAlignment="1">
      <alignment horizontal="center" vertical="center"/>
    </xf>
    <xf numFmtId="0" fontId="13" fillId="0" borderId="44" xfId="9" applyFont="1" applyBorder="1" applyAlignment="1">
      <alignment horizontal="center" vertical="center"/>
    </xf>
    <xf numFmtId="0" fontId="13" fillId="0" borderId="21" xfId="9" applyFont="1" applyBorder="1" applyAlignment="1">
      <alignment horizontal="center" vertical="center"/>
    </xf>
    <xf numFmtId="0" fontId="13" fillId="0" borderId="12" xfId="9" applyFont="1" applyBorder="1" applyAlignment="1">
      <alignment horizontal="center" vertical="center"/>
    </xf>
    <xf numFmtId="0" fontId="13" fillId="0" borderId="45" xfId="9" applyFont="1" applyBorder="1" applyAlignment="1">
      <alignment horizontal="center" vertical="center" wrapText="1"/>
    </xf>
    <xf numFmtId="0" fontId="13" fillId="0" borderId="43" xfId="9" applyFont="1" applyBorder="1" applyAlignment="1">
      <alignment horizontal="center" vertical="center" wrapText="1"/>
    </xf>
    <xf numFmtId="0" fontId="13" fillId="0" borderId="47" xfId="9" applyFont="1" applyBorder="1" applyAlignment="1">
      <alignment horizontal="center" vertical="center" wrapText="1"/>
    </xf>
    <xf numFmtId="0" fontId="13" fillId="0" borderId="51" xfId="9" applyFont="1" applyBorder="1" applyAlignment="1">
      <alignment horizontal="center" vertical="center" wrapText="1"/>
    </xf>
    <xf numFmtId="0" fontId="13" fillId="0" borderId="49" xfId="9" applyFont="1" applyBorder="1" applyAlignment="1">
      <alignment horizontal="center" vertical="center" wrapText="1"/>
    </xf>
    <xf numFmtId="0" fontId="13" fillId="0" borderId="53" xfId="9" applyFont="1" applyBorder="1" applyAlignment="1">
      <alignment horizontal="center" vertical="center" wrapText="1"/>
    </xf>
    <xf numFmtId="0" fontId="13" fillId="0" borderId="42" xfId="9" applyFont="1" applyBorder="1" applyAlignment="1">
      <alignment horizontal="center" vertical="center" wrapText="1"/>
    </xf>
    <xf numFmtId="0" fontId="13" fillId="0" borderId="44" xfId="9" applyFont="1" applyBorder="1" applyAlignment="1">
      <alignment horizontal="center" vertical="center" wrapText="1"/>
    </xf>
    <xf numFmtId="0" fontId="13" fillId="0" borderId="48" xfId="9" applyFont="1" applyBorder="1" applyAlignment="1">
      <alignment horizontal="center" vertical="center" wrapText="1"/>
    </xf>
    <xf numFmtId="0" fontId="13" fillId="0" borderId="50" xfId="9" applyFont="1" applyBorder="1" applyAlignment="1">
      <alignment horizontal="center" vertical="center" wrapText="1"/>
    </xf>
    <xf numFmtId="0" fontId="3" fillId="0" borderId="0" xfId="3" applyFont="1" applyAlignment="1">
      <alignment horizontal="center" vertical="center"/>
    </xf>
    <xf numFmtId="0" fontId="17" fillId="0" borderId="0" xfId="3" applyFont="1" applyAlignment="1">
      <alignment horizontal="center" vertical="center" wrapText="1"/>
    </xf>
    <xf numFmtId="0" fontId="2" fillId="0" borderId="0" xfId="3" applyFont="1" applyAlignment="1">
      <alignment horizontal="right" vertical="center"/>
    </xf>
    <xf numFmtId="0" fontId="10" fillId="0" borderId="0" xfId="3" applyFont="1" applyBorder="1" applyAlignment="1">
      <alignment horizontal="left" vertical="center"/>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2" fontId="16" fillId="0" borderId="5" xfId="3" applyNumberFormat="1" applyFont="1" applyBorder="1" applyAlignment="1">
      <alignment horizontal="center" vertical="center" wrapText="1"/>
    </xf>
    <xf numFmtId="2" fontId="16" fillId="0" borderId="6" xfId="3" applyNumberFormat="1" applyFont="1" applyBorder="1" applyAlignment="1">
      <alignment horizontal="center" vertical="center" wrapText="1"/>
    </xf>
    <xf numFmtId="181" fontId="34" fillId="0" borderId="10" xfId="5" applyNumberFormat="1" applyFont="1" applyFill="1" applyBorder="1" applyAlignment="1">
      <alignment horizontal="center" vertical="center"/>
    </xf>
    <xf numFmtId="181" fontId="34" fillId="0" borderId="18" xfId="5" applyNumberFormat="1" applyFont="1" applyFill="1" applyBorder="1" applyAlignment="1">
      <alignment horizontal="center" vertical="center"/>
    </xf>
    <xf numFmtId="181" fontId="34" fillId="0" borderId="17" xfId="5" applyNumberFormat="1" applyFont="1" applyFill="1" applyBorder="1" applyAlignment="1">
      <alignment horizontal="left" vertical="center"/>
    </xf>
    <xf numFmtId="181" fontId="34" fillId="0" borderId="9" xfId="5" applyNumberFormat="1" applyFont="1" applyFill="1" applyBorder="1" applyAlignment="1">
      <alignment horizontal="left" vertical="center"/>
    </xf>
    <xf numFmtId="181" fontId="34" fillId="0" borderId="19" xfId="5" applyNumberFormat="1" applyFont="1" applyFill="1" applyBorder="1" applyAlignment="1">
      <alignment horizontal="left" vertical="center"/>
    </xf>
    <xf numFmtId="181" fontId="34" fillId="0" borderId="30" xfId="5" applyNumberFormat="1" applyFont="1" applyFill="1" applyBorder="1" applyAlignment="1">
      <alignment horizontal="left" vertical="center"/>
    </xf>
    <xf numFmtId="0" fontId="34" fillId="0" borderId="17" xfId="5" applyFont="1" applyFill="1" applyBorder="1" applyAlignment="1">
      <alignment horizontal="left" vertical="center" shrinkToFit="1"/>
    </xf>
    <xf numFmtId="0" fontId="34" fillId="0" borderId="9" xfId="5" applyFont="1" applyFill="1" applyBorder="1" applyAlignment="1">
      <alignment horizontal="left" vertical="center" shrinkToFit="1"/>
    </xf>
    <xf numFmtId="0" fontId="34" fillId="0" borderId="21" xfId="5" applyFont="1" applyFill="1" applyBorder="1" applyAlignment="1">
      <alignment horizontal="left" vertical="center" shrinkToFit="1"/>
    </xf>
    <xf numFmtId="0" fontId="34" fillId="0" borderId="12" xfId="5" applyFont="1" applyFill="1" applyBorder="1" applyAlignment="1">
      <alignment horizontal="left" vertical="center" shrinkToFit="1"/>
    </xf>
    <xf numFmtId="0" fontId="34" fillId="0" borderId="68" xfId="5" applyFont="1" applyFill="1" applyBorder="1" applyAlignment="1">
      <alignment horizontal="left" vertical="center" shrinkToFit="1"/>
    </xf>
    <xf numFmtId="0" fontId="34" fillId="0" borderId="70" xfId="5" applyFont="1" applyFill="1" applyBorder="1" applyAlignment="1">
      <alignment horizontal="left" vertical="center" shrinkToFit="1"/>
    </xf>
    <xf numFmtId="181" fontId="34" fillId="0" borderId="21" xfId="5" applyNumberFormat="1" applyFont="1" applyFill="1" applyBorder="1" applyAlignment="1">
      <alignment horizontal="left" vertical="center"/>
    </xf>
    <xf numFmtId="181" fontId="34" fillId="0" borderId="12" xfId="5" applyNumberFormat="1" applyFont="1" applyFill="1" applyBorder="1" applyAlignment="1">
      <alignment horizontal="left" vertical="center"/>
    </xf>
    <xf numFmtId="181" fontId="34" fillId="0" borderId="7" xfId="5" applyNumberFormat="1" applyFont="1" applyFill="1" applyBorder="1" applyAlignment="1">
      <alignment horizontal="center" vertical="center"/>
    </xf>
    <xf numFmtId="181" fontId="34" fillId="0" borderId="20" xfId="5" applyNumberFormat="1" applyFont="1" applyFill="1" applyBorder="1" applyAlignment="1">
      <alignment horizontal="center" vertical="center"/>
    </xf>
    <xf numFmtId="0" fontId="34" fillId="0" borderId="42" xfId="5" applyFont="1" applyFill="1" applyBorder="1" applyAlignment="1">
      <alignment horizontal="center" vertical="center"/>
    </xf>
    <xf numFmtId="0" fontId="34" fillId="0" borderId="44" xfId="5" applyFont="1" applyFill="1" applyBorder="1" applyAlignment="1">
      <alignment horizontal="center" vertical="center"/>
    </xf>
    <xf numFmtId="0" fontId="34" fillId="0" borderId="0" xfId="5" applyFont="1" applyFill="1" applyBorder="1" applyAlignment="1">
      <alignment horizontal="center" vertical="center"/>
    </xf>
    <xf numFmtId="0" fontId="7" fillId="0" borderId="42" xfId="5" applyFont="1" applyFill="1" applyBorder="1" applyAlignment="1">
      <alignment horizontal="center" vertical="center"/>
    </xf>
    <xf numFmtId="0" fontId="7" fillId="0" borderId="44" xfId="5" applyFont="1" applyFill="1" applyBorder="1" applyAlignment="1">
      <alignment horizontal="center" vertical="center"/>
    </xf>
    <xf numFmtId="0" fontId="34" fillId="0" borderId="48" xfId="5" applyFont="1" applyFill="1" applyBorder="1" applyAlignment="1">
      <alignment horizontal="center" vertical="center"/>
    </xf>
    <xf numFmtId="0" fontId="34" fillId="0" borderId="50" xfId="5" applyFont="1" applyFill="1" applyBorder="1" applyAlignment="1">
      <alignment horizontal="center" vertical="center"/>
    </xf>
    <xf numFmtId="181" fontId="34" fillId="0" borderId="83" xfId="5" applyNumberFormat="1" applyFont="1" applyFill="1" applyBorder="1" applyAlignment="1">
      <alignment horizontal="center" vertical="center"/>
    </xf>
    <xf numFmtId="181" fontId="34" fillId="0" borderId="84" xfId="5" applyNumberFormat="1" applyFont="1" applyFill="1" applyBorder="1" applyAlignment="1">
      <alignment horizontal="center" vertical="center"/>
    </xf>
    <xf numFmtId="0" fontId="34" fillId="0" borderId="17" xfId="5" applyFont="1" applyFill="1" applyBorder="1" applyAlignment="1">
      <alignment horizontal="left" vertical="center"/>
    </xf>
    <xf numFmtId="0" fontId="34" fillId="0" borderId="9" xfId="5" applyFont="1" applyFill="1" applyBorder="1" applyAlignment="1">
      <alignment horizontal="left" vertical="center"/>
    </xf>
    <xf numFmtId="0" fontId="34" fillId="0" borderId="21" xfId="5" applyFont="1" applyFill="1" applyBorder="1" applyAlignment="1">
      <alignment horizontal="left" vertical="center"/>
    </xf>
    <xf numFmtId="0" fontId="34" fillId="0" borderId="12" xfId="5" applyFont="1" applyFill="1" applyBorder="1" applyAlignment="1">
      <alignment horizontal="left" vertical="center"/>
    </xf>
    <xf numFmtId="177" fontId="34" fillId="0" borderId="78" xfId="5" applyNumberFormat="1" applyFont="1" applyFill="1" applyBorder="1" applyAlignment="1">
      <alignment horizontal="right" vertical="center"/>
    </xf>
    <xf numFmtId="177" fontId="34" fillId="0" borderId="59" xfId="5" applyNumberFormat="1" applyFont="1" applyFill="1" applyBorder="1" applyAlignment="1">
      <alignment horizontal="right" vertical="center"/>
    </xf>
    <xf numFmtId="177" fontId="34" fillId="0" borderId="60" xfId="5" applyNumberFormat="1" applyFont="1" applyFill="1" applyBorder="1" applyAlignment="1">
      <alignment horizontal="right" vertical="center"/>
    </xf>
    <xf numFmtId="0" fontId="34" fillId="0" borderId="7" xfId="5" applyFont="1" applyFill="1" applyBorder="1" applyAlignment="1">
      <alignment horizontal="center" vertical="center" wrapText="1"/>
    </xf>
    <xf numFmtId="0" fontId="34" fillId="0" borderId="8" xfId="5" applyFont="1" applyFill="1" applyBorder="1" applyAlignment="1">
      <alignment horizontal="center" vertical="center" wrapText="1"/>
    </xf>
    <xf numFmtId="0" fontId="34" fillId="0" borderId="9" xfId="5" applyFont="1" applyFill="1" applyBorder="1" applyAlignment="1">
      <alignment horizontal="center" vertical="center" wrapText="1"/>
    </xf>
    <xf numFmtId="0" fontId="34" fillId="0" borderId="20" xfId="5" applyFont="1" applyFill="1" applyBorder="1" applyAlignment="1">
      <alignment horizontal="center" vertical="center" wrapText="1"/>
    </xf>
    <xf numFmtId="3" fontId="34" fillId="0" borderId="43" xfId="5" applyNumberFormat="1" applyFont="1" applyFill="1" applyBorder="1" applyAlignment="1">
      <alignment horizontal="center" vertical="center"/>
    </xf>
    <xf numFmtId="3" fontId="34" fillId="0" borderId="0" xfId="5" applyNumberFormat="1" applyFont="1" applyFill="1" applyBorder="1" applyAlignment="1">
      <alignment horizontal="center" vertical="center"/>
    </xf>
    <xf numFmtId="0" fontId="34" fillId="0" borderId="43" xfId="5" applyFont="1" applyFill="1" applyBorder="1" applyAlignment="1">
      <alignment horizontal="left" vertical="center"/>
    </xf>
    <xf numFmtId="0" fontId="34" fillId="0" borderId="47" xfId="5" applyFont="1" applyFill="1" applyBorder="1" applyAlignment="1">
      <alignment horizontal="left" vertical="center"/>
    </xf>
    <xf numFmtId="0" fontId="34" fillId="0" borderId="0" xfId="5" applyFont="1" applyFill="1" applyBorder="1" applyAlignment="1">
      <alignment horizontal="left" vertical="center"/>
    </xf>
    <xf numFmtId="0" fontId="34" fillId="0" borderId="53" xfId="5" applyFont="1" applyFill="1" applyBorder="1" applyAlignment="1">
      <alignment horizontal="left" vertical="center"/>
    </xf>
    <xf numFmtId="0" fontId="34" fillId="0" borderId="43" xfId="5" applyFont="1" applyFill="1" applyBorder="1" applyAlignment="1">
      <alignment horizontal="center" vertical="center"/>
    </xf>
    <xf numFmtId="0" fontId="34" fillId="0" borderId="47" xfId="5" applyFont="1" applyFill="1" applyBorder="1" applyAlignment="1">
      <alignment horizontal="center" vertical="center"/>
    </xf>
    <xf numFmtId="0" fontId="34" fillId="0" borderId="49" xfId="5" applyFont="1" applyFill="1" applyBorder="1" applyAlignment="1">
      <alignment horizontal="center" vertical="center"/>
    </xf>
    <xf numFmtId="0" fontId="34" fillId="0" borderId="53" xfId="5" applyFont="1" applyFill="1" applyBorder="1" applyAlignment="1">
      <alignment horizontal="center" vertical="center"/>
    </xf>
    <xf numFmtId="0" fontId="34" fillId="0" borderId="49" xfId="5" applyFont="1" applyFill="1" applyBorder="1" applyAlignment="1">
      <alignment horizontal="center" vertical="center" wrapText="1"/>
    </xf>
    <xf numFmtId="0" fontId="34" fillId="0" borderId="53" xfId="5" applyFont="1" applyFill="1" applyBorder="1" applyAlignment="1">
      <alignment horizontal="center" vertical="center" wrapText="1"/>
    </xf>
    <xf numFmtId="0" fontId="34" fillId="0" borderId="56" xfId="5" applyFont="1" applyFill="1" applyBorder="1" applyAlignment="1">
      <alignment horizontal="center" vertical="center"/>
    </xf>
    <xf numFmtId="0" fontId="34" fillId="0" borderId="57" xfId="5" applyFont="1" applyFill="1" applyBorder="1" applyAlignment="1">
      <alignment horizontal="center" vertical="center"/>
    </xf>
    <xf numFmtId="0" fontId="34" fillId="0" borderId="58" xfId="5" applyFont="1" applyFill="1" applyBorder="1" applyAlignment="1">
      <alignment horizontal="center" vertical="center"/>
    </xf>
    <xf numFmtId="0" fontId="34" fillId="0" borderId="42" xfId="5" applyFont="1" applyFill="1" applyBorder="1" applyAlignment="1">
      <alignment horizontal="center" vertical="center" wrapText="1"/>
    </xf>
    <xf numFmtId="0" fontId="34" fillId="0" borderId="43" xfId="5" applyFont="1" applyFill="1" applyBorder="1" applyAlignment="1">
      <alignment horizontal="center" vertical="center" wrapText="1"/>
    </xf>
    <xf numFmtId="0" fontId="34" fillId="0" borderId="44" xfId="5" applyFont="1" applyFill="1" applyBorder="1" applyAlignment="1">
      <alignment horizontal="center" vertical="center" wrapText="1"/>
    </xf>
    <xf numFmtId="0" fontId="34" fillId="0" borderId="48" xfId="5" applyFont="1" applyFill="1" applyBorder="1" applyAlignment="1">
      <alignment horizontal="center" vertical="center" wrapText="1"/>
    </xf>
    <xf numFmtId="0" fontId="34" fillId="0" borderId="50" xfId="5" applyFont="1" applyFill="1" applyBorder="1" applyAlignment="1">
      <alignment horizontal="center" vertical="center" wrapText="1"/>
    </xf>
    <xf numFmtId="0" fontId="34" fillId="0" borderId="85" xfId="5" applyFont="1" applyFill="1" applyBorder="1" applyAlignment="1">
      <alignment horizontal="center" vertical="center"/>
    </xf>
    <xf numFmtId="0" fontId="34" fillId="0" borderId="102" xfId="5" applyFont="1" applyFill="1" applyBorder="1" applyAlignment="1">
      <alignment horizontal="center" vertical="center"/>
    </xf>
    <xf numFmtId="0" fontId="34" fillId="0" borderId="67" xfId="5" applyFont="1" applyFill="1" applyBorder="1" applyAlignment="1">
      <alignment horizontal="center" vertical="center"/>
    </xf>
    <xf numFmtId="0" fontId="34" fillId="0" borderId="52" xfId="5" applyFont="1" applyFill="1" applyBorder="1" applyAlignment="1">
      <alignment horizontal="center" vertical="center"/>
    </xf>
    <xf numFmtId="0" fontId="34" fillId="0" borderId="42" xfId="5" applyFont="1" applyFill="1" applyBorder="1" applyAlignment="1">
      <alignment horizontal="right" vertical="center"/>
    </xf>
    <xf numFmtId="0" fontId="34" fillId="0" borderId="43" xfId="5" applyFont="1" applyFill="1" applyBorder="1" applyAlignment="1">
      <alignment horizontal="right" vertical="center"/>
    </xf>
    <xf numFmtId="0" fontId="34" fillId="0" borderId="19" xfId="5" applyFont="1" applyFill="1" applyBorder="1" applyAlignment="1">
      <alignment horizontal="right" vertical="center"/>
    </xf>
    <xf numFmtId="0" fontId="34" fillId="0" borderId="0" xfId="5" applyFont="1" applyFill="1" applyBorder="1" applyAlignment="1">
      <alignment horizontal="right" vertical="center"/>
    </xf>
    <xf numFmtId="0" fontId="35" fillId="0" borderId="0" xfId="5" applyFont="1" applyFill="1" applyBorder="1" applyAlignment="1">
      <alignment horizontal="center" vertical="center"/>
    </xf>
    <xf numFmtId="0" fontId="34" fillId="0" borderId="32" xfId="5" applyFont="1" applyFill="1" applyBorder="1" applyAlignment="1">
      <alignment horizontal="center" vertical="center"/>
    </xf>
    <xf numFmtId="0" fontId="34" fillId="0" borderId="35" xfId="5" applyFont="1" applyFill="1" applyBorder="1" applyAlignment="1">
      <alignment horizontal="center" vertical="center"/>
    </xf>
    <xf numFmtId="0" fontId="34" fillId="0" borderId="14" xfId="5" applyFont="1" applyFill="1" applyBorder="1" applyAlignment="1">
      <alignment horizontal="center" vertical="center"/>
    </xf>
    <xf numFmtId="0" fontId="34" fillId="0" borderId="15" xfId="5" applyFont="1" applyFill="1" applyBorder="1" applyAlignment="1">
      <alignment horizontal="center" vertical="center"/>
    </xf>
    <xf numFmtId="0" fontId="34" fillId="0" borderId="34" xfId="5" applyFont="1" applyFill="1" applyBorder="1" applyAlignment="1">
      <alignment horizontal="center" vertical="center"/>
    </xf>
    <xf numFmtId="0" fontId="34" fillId="0" borderId="16" xfId="5" applyFont="1" applyFill="1" applyBorder="1" applyAlignment="1">
      <alignment horizontal="center" vertical="center"/>
    </xf>
    <xf numFmtId="0" fontId="34" fillId="0" borderId="17" xfId="5" applyFont="1" applyFill="1" applyBorder="1" applyAlignment="1">
      <alignment horizontal="center" vertical="center" wrapText="1"/>
    </xf>
    <xf numFmtId="0" fontId="34" fillId="0" borderId="21" xfId="5" applyFont="1" applyFill="1" applyBorder="1" applyAlignment="1">
      <alignment horizontal="center" vertical="center" wrapText="1"/>
    </xf>
    <xf numFmtId="0" fontId="34" fillId="0" borderId="12" xfId="5" applyFont="1" applyFill="1" applyBorder="1" applyAlignment="1">
      <alignment horizontal="center" vertical="center" wrapText="1"/>
    </xf>
    <xf numFmtId="0" fontId="34" fillId="0" borderId="19" xfId="5" applyFont="1" applyFill="1" applyBorder="1" applyAlignment="1">
      <alignment horizontal="center" vertical="center" wrapText="1"/>
    </xf>
    <xf numFmtId="0" fontId="34" fillId="0" borderId="30" xfId="5" applyFont="1" applyFill="1" applyBorder="1" applyAlignment="1">
      <alignment horizontal="center" vertical="center" wrapText="1"/>
    </xf>
    <xf numFmtId="0" fontId="22" fillId="0" borderId="1" xfId="5" applyFont="1" applyFill="1" applyBorder="1" applyAlignment="1">
      <alignment horizontal="center" vertical="center"/>
    </xf>
    <xf numFmtId="0" fontId="22" fillId="0" borderId="1" xfId="5" applyFont="1" applyFill="1" applyBorder="1" applyAlignment="1">
      <alignment horizontal="center" vertical="center" shrinkToFit="1"/>
    </xf>
    <xf numFmtId="0" fontId="22" fillId="0" borderId="1" xfId="5" applyFont="1" applyFill="1" applyBorder="1" applyAlignment="1">
      <alignment horizontal="left" vertical="center" shrinkToFit="1"/>
    </xf>
    <xf numFmtId="0" fontId="34" fillId="0" borderId="2" xfId="5" applyFont="1" applyFill="1" applyBorder="1" applyAlignment="1">
      <alignment horizontal="center" vertical="center" wrapText="1"/>
    </xf>
    <xf numFmtId="0" fontId="34" fillId="0" borderId="23" xfId="5" applyFont="1" applyFill="1" applyBorder="1" applyAlignment="1">
      <alignment horizontal="center" vertical="center" wrapText="1"/>
    </xf>
    <xf numFmtId="0" fontId="34" fillId="0" borderId="122" xfId="5" applyFont="1" applyBorder="1" applyAlignment="1">
      <alignment horizontal="center" vertical="center"/>
    </xf>
    <xf numFmtId="0" fontId="34" fillId="0" borderId="75" xfId="5" applyFont="1" applyBorder="1" applyAlignment="1">
      <alignment horizontal="center" vertical="center"/>
    </xf>
    <xf numFmtId="0" fontId="34" fillId="0" borderId="123" xfId="5" applyFont="1" applyBorder="1" applyAlignment="1">
      <alignment horizontal="center" vertical="center"/>
    </xf>
    <xf numFmtId="0" fontId="34" fillId="0" borderId="98" xfId="5" applyFont="1" applyBorder="1" applyAlignment="1">
      <alignment horizontal="center" vertical="center"/>
    </xf>
    <xf numFmtId="0" fontId="34" fillId="0" borderId="119" xfId="5" applyFont="1" applyBorder="1" applyAlignment="1">
      <alignment horizontal="right" vertical="center"/>
    </xf>
    <xf numFmtId="0" fontId="34" fillId="0" borderId="120" xfId="5" applyFont="1" applyBorder="1" applyAlignment="1">
      <alignment horizontal="right" vertical="center"/>
    </xf>
    <xf numFmtId="0" fontId="34" fillId="0" borderId="48" xfId="5" applyFont="1" applyBorder="1" applyAlignment="1">
      <alignment horizontal="right" vertical="center"/>
    </xf>
    <xf numFmtId="0" fontId="34" fillId="0" borderId="50" xfId="5" applyFont="1" applyBorder="1" applyAlignment="1">
      <alignment horizontal="right" vertical="center"/>
    </xf>
    <xf numFmtId="0" fontId="34" fillId="0" borderId="117" xfId="5" applyFont="1" applyFill="1" applyBorder="1" applyAlignment="1">
      <alignment horizontal="center" vertical="center"/>
    </xf>
    <xf numFmtId="0" fontId="34" fillId="0" borderId="118" xfId="5" applyFont="1" applyFill="1" applyBorder="1" applyAlignment="1">
      <alignment horizontal="center" vertical="center"/>
    </xf>
    <xf numFmtId="0" fontId="34" fillId="0" borderId="51" xfId="5" applyFont="1" applyFill="1" applyBorder="1" applyAlignment="1">
      <alignment horizontal="center" vertical="center"/>
    </xf>
    <xf numFmtId="181" fontId="34" fillId="0" borderId="68" xfId="5" applyNumberFormat="1" applyFont="1" applyFill="1" applyBorder="1" applyAlignment="1">
      <alignment horizontal="left" vertical="center"/>
    </xf>
    <xf numFmtId="181" fontId="34" fillId="0" borderId="70" xfId="5" applyNumberFormat="1" applyFont="1" applyFill="1" applyBorder="1" applyAlignment="1">
      <alignment horizontal="left" vertical="center"/>
    </xf>
    <xf numFmtId="0" fontId="34" fillId="0" borderId="124" xfId="5" applyFont="1" applyBorder="1" applyAlignment="1">
      <alignment horizontal="center" vertical="center"/>
    </xf>
    <xf numFmtId="0" fontId="34" fillId="0" borderId="74" xfId="5" applyFont="1" applyBorder="1" applyAlignment="1">
      <alignment horizontal="center" vertical="center"/>
    </xf>
    <xf numFmtId="181" fontId="34" fillId="0" borderId="13" xfId="5" applyNumberFormat="1" applyFont="1" applyFill="1" applyBorder="1" applyAlignment="1">
      <alignment horizontal="center" vertical="center"/>
    </xf>
    <xf numFmtId="181" fontId="34" fillId="0" borderId="31" xfId="5" applyNumberFormat="1" applyFont="1" applyFill="1" applyBorder="1" applyAlignment="1">
      <alignment horizontal="center" vertical="center"/>
    </xf>
  </cellXfs>
  <cellStyles count="11">
    <cellStyle name="桁区切り" xfId="10" builtinId="6"/>
    <cellStyle name="桁区切り 2" xfId="2"/>
    <cellStyle name="桁区切り 2 2" xfId="4"/>
    <cellStyle name="桁区切り 3" xfId="7"/>
    <cellStyle name="標準" xfId="0" builtinId="0"/>
    <cellStyle name="標準 2" xfId="1"/>
    <cellStyle name="標準 2 2" xfId="3"/>
    <cellStyle name="標準 2 2 2" xfId="8"/>
    <cellStyle name="標準 3" xfId="9"/>
    <cellStyle name="標準 40" xfId="5"/>
    <cellStyle name="標準 5" xfId="6"/>
  </cellStyles>
  <dxfs count="11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val="0"/>
        <i/>
        <color rgb="FFFF0000"/>
      </font>
      <fill>
        <patternFill>
          <bgColor rgb="FFFFFF00"/>
        </patternFill>
      </fill>
    </dxf>
    <dxf>
      <font>
        <b val="0"/>
        <i/>
        <color rgb="FFFF0000"/>
      </font>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theme="0"/>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fill>
        <patternFill>
          <bgColor theme="0"/>
        </patternFill>
      </fill>
      <border>
        <left/>
        <right/>
        <top/>
        <bottom/>
        <vertical/>
        <horizontal/>
      </border>
    </dxf>
  </dxfs>
  <tableStyles count="0" defaultTableStyle="TableStyleMedium2" defaultPivotStyle="PivotStyleLight16"/>
  <colors>
    <mruColors>
      <color rgb="FFFFFF99"/>
      <color rgb="FF00FF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4</xdr:row>
      <xdr:rowOff>9525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66675" y="466725"/>
          <a:ext cx="29908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3\kkj\Users\reyej9754\Desktop\H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1"/>
      <sheetName val="別紙1"/>
      <sheetName val="別紙2"/>
      <sheetName val="別紙3"/>
      <sheetName val="別紙4"/>
      <sheetName val="別紙5"/>
      <sheetName val="別添1"/>
      <sheetName val="別添2"/>
      <sheetName val="実績別紙1 "/>
      <sheetName val="実績別紙2"/>
      <sheetName val="実績別紙3"/>
      <sheetName val="実績別紙3A・B"/>
      <sheetName val="実績別紙5 "/>
      <sheetName val="補助対象事業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9">
          <cell r="R9" t="str">
            <v>☑</v>
          </cell>
        </row>
        <row r="10">
          <cell r="R1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5"/>
  <sheetViews>
    <sheetView tabSelected="1" zoomScale="70" zoomScaleNormal="70" workbookViewId="0">
      <selection activeCell="F4" sqref="F4:L4"/>
    </sheetView>
  </sheetViews>
  <sheetFormatPr defaultColWidth="8.75" defaultRowHeight="21.95" customHeight="1"/>
  <cols>
    <col min="1" max="1" width="3.5" style="230" customWidth="1"/>
    <col min="2" max="2" width="2.875" style="230" customWidth="1"/>
    <col min="3" max="3" width="10.75" style="229" customWidth="1"/>
    <col min="4" max="4" width="8.375" style="229" customWidth="1"/>
    <col min="5" max="16" width="8.375" style="230" customWidth="1"/>
    <col min="17" max="16384" width="8.75" style="230"/>
  </cols>
  <sheetData>
    <row r="1" spans="2:41" ht="21.95" customHeight="1">
      <c r="B1" s="559" t="s">
        <v>181</v>
      </c>
      <c r="C1" s="559"/>
      <c r="D1" s="559"/>
      <c r="E1" s="559"/>
      <c r="F1" s="559"/>
      <c r="G1" s="559"/>
      <c r="H1" s="232" t="s">
        <v>182</v>
      </c>
    </row>
    <row r="3" spans="2:41" ht="21.95" customHeight="1">
      <c r="C3" s="228" t="s">
        <v>132</v>
      </c>
      <c r="V3" s="231" t="s">
        <v>205</v>
      </c>
      <c r="W3" s="229"/>
    </row>
    <row r="4" spans="2:41" ht="21.95" customHeight="1">
      <c r="C4" s="527" t="s">
        <v>127</v>
      </c>
      <c r="D4" s="516" t="s">
        <v>128</v>
      </c>
      <c r="E4" s="518"/>
      <c r="F4" s="566"/>
      <c r="G4" s="566"/>
      <c r="H4" s="566"/>
      <c r="I4" s="566"/>
      <c r="J4" s="566"/>
      <c r="K4" s="566"/>
      <c r="L4" s="566"/>
      <c r="V4" s="248" t="s">
        <v>175</v>
      </c>
      <c r="W4" s="532">
        <f>D32</f>
        <v>0</v>
      </c>
      <c r="X4" s="532"/>
      <c r="Y4" s="532"/>
      <c r="Z4" s="495" t="s">
        <v>143</v>
      </c>
      <c r="AA4" s="496"/>
      <c r="AB4" s="497"/>
      <c r="AC4" s="327" t="s">
        <v>14</v>
      </c>
      <c r="AD4" s="237" t="s">
        <v>49</v>
      </c>
      <c r="AE4" s="238"/>
      <c r="AF4" s="238"/>
      <c r="AG4" s="238"/>
      <c r="AH4" s="238"/>
      <c r="AI4" s="238"/>
      <c r="AJ4" s="239"/>
      <c r="AK4" s="240"/>
      <c r="AL4" s="240"/>
      <c r="AM4" s="240"/>
      <c r="AN4" s="240"/>
      <c r="AO4" s="241"/>
    </row>
    <row r="5" spans="2:41" ht="21.95" customHeight="1">
      <c r="C5" s="529"/>
      <c r="D5" s="516" t="s">
        <v>129</v>
      </c>
      <c r="E5" s="518"/>
      <c r="F5" s="566"/>
      <c r="G5" s="566"/>
      <c r="H5" s="566"/>
      <c r="I5" s="566"/>
      <c r="J5" s="566"/>
      <c r="K5" s="566"/>
      <c r="L5" s="566"/>
      <c r="V5" s="501" t="s">
        <v>152</v>
      </c>
      <c r="W5" s="501"/>
      <c r="X5" s="533">
        <f>SUM(Z21,AH21)</f>
        <v>0</v>
      </c>
      <c r="Y5" s="533"/>
      <c r="Z5" s="498"/>
      <c r="AA5" s="499"/>
      <c r="AB5" s="500"/>
      <c r="AC5" s="328" t="s">
        <v>254</v>
      </c>
      <c r="AD5" s="242" t="s">
        <v>144</v>
      </c>
      <c r="AE5" s="243"/>
      <c r="AF5" s="243"/>
      <c r="AG5" s="243"/>
      <c r="AH5" s="243"/>
      <c r="AI5" s="243"/>
      <c r="AJ5" s="244"/>
      <c r="AK5" s="245"/>
      <c r="AL5" s="245"/>
      <c r="AM5" s="245"/>
      <c r="AN5" s="245"/>
      <c r="AO5" s="236"/>
    </row>
    <row r="6" spans="2:41" ht="21.95" customHeight="1">
      <c r="V6" s="490" t="s">
        <v>140</v>
      </c>
      <c r="W6" s="491"/>
      <c r="X6" s="491"/>
      <c r="Y6" s="491"/>
      <c r="Z6" s="491"/>
      <c r="AA6" s="491"/>
      <c r="AB6" s="491"/>
      <c r="AC6" s="492"/>
      <c r="AD6" s="490" t="s">
        <v>5</v>
      </c>
      <c r="AE6" s="491"/>
      <c r="AF6" s="491"/>
      <c r="AG6" s="491"/>
      <c r="AH6" s="491"/>
      <c r="AI6" s="491"/>
      <c r="AJ6" s="491"/>
      <c r="AK6" s="492"/>
      <c r="AL6" s="490" t="s">
        <v>142</v>
      </c>
      <c r="AM6" s="491"/>
      <c r="AN6" s="491"/>
      <c r="AO6" s="492"/>
    </row>
    <row r="7" spans="2:41" ht="21.95" customHeight="1">
      <c r="C7" s="247" t="s">
        <v>31</v>
      </c>
      <c r="D7" s="534"/>
      <c r="E7" s="535"/>
      <c r="F7" s="535"/>
      <c r="G7" s="535"/>
      <c r="H7" s="535"/>
      <c r="I7" s="535"/>
      <c r="J7" s="535"/>
      <c r="K7" s="535"/>
      <c r="L7" s="536"/>
      <c r="V7" s="502" t="s">
        <v>33</v>
      </c>
      <c r="W7" s="503"/>
      <c r="X7" s="503"/>
      <c r="Y7" s="504"/>
      <c r="Z7" s="494" t="s">
        <v>237</v>
      </c>
      <c r="AA7" s="494"/>
      <c r="AB7" s="494" t="s">
        <v>141</v>
      </c>
      <c r="AC7" s="494"/>
      <c r="AD7" s="502" t="s">
        <v>33</v>
      </c>
      <c r="AE7" s="503"/>
      <c r="AF7" s="503"/>
      <c r="AG7" s="504"/>
      <c r="AH7" s="494" t="s">
        <v>273</v>
      </c>
      <c r="AI7" s="494"/>
      <c r="AJ7" s="494" t="s">
        <v>141</v>
      </c>
      <c r="AK7" s="494"/>
      <c r="AL7" s="494" t="s">
        <v>240</v>
      </c>
      <c r="AM7" s="494"/>
      <c r="AN7" s="494" t="s">
        <v>141</v>
      </c>
      <c r="AO7" s="494"/>
    </row>
    <row r="8" spans="2:41" ht="21.95" customHeight="1">
      <c r="V8" s="510" t="s">
        <v>236</v>
      </c>
      <c r="W8" s="487"/>
      <c r="X8" s="488"/>
      <c r="Y8" s="489"/>
      <c r="Z8" s="329"/>
      <c r="AA8" s="294" t="s">
        <v>238</v>
      </c>
      <c r="AB8" s="487"/>
      <c r="AC8" s="489"/>
      <c r="AD8" s="510" t="s">
        <v>236</v>
      </c>
      <c r="AE8" s="516" t="s">
        <v>145</v>
      </c>
      <c r="AF8" s="517"/>
      <c r="AG8" s="518"/>
      <c r="AH8" s="330"/>
      <c r="AI8" s="294" t="s">
        <v>239</v>
      </c>
      <c r="AJ8" s="515"/>
      <c r="AK8" s="515"/>
      <c r="AL8" s="330"/>
      <c r="AM8" s="294" t="s">
        <v>238</v>
      </c>
      <c r="AN8" s="515"/>
      <c r="AO8" s="515"/>
    </row>
    <row r="9" spans="2:41" ht="21.95" customHeight="1">
      <c r="C9" s="248" t="s">
        <v>130</v>
      </c>
      <c r="D9" s="519"/>
      <c r="E9" s="519"/>
      <c r="F9" s="230" t="s">
        <v>131</v>
      </c>
      <c r="G9" s="247" t="s">
        <v>166</v>
      </c>
      <c r="H9" s="519"/>
      <c r="I9" s="519"/>
      <c r="J9" s="230" t="s">
        <v>28</v>
      </c>
      <c r="V9" s="511"/>
      <c r="W9" s="487"/>
      <c r="X9" s="488"/>
      <c r="Y9" s="489"/>
      <c r="Z9" s="329"/>
      <c r="AA9" s="294" t="s">
        <v>238</v>
      </c>
      <c r="AB9" s="487"/>
      <c r="AC9" s="489"/>
      <c r="AD9" s="511"/>
      <c r="AE9" s="516" t="s">
        <v>146</v>
      </c>
      <c r="AF9" s="517"/>
      <c r="AG9" s="518"/>
      <c r="AH9" s="330"/>
      <c r="AI9" s="294" t="s">
        <v>239</v>
      </c>
      <c r="AJ9" s="515"/>
      <c r="AK9" s="515"/>
      <c r="AL9" s="330"/>
      <c r="AM9" s="294" t="s">
        <v>238</v>
      </c>
      <c r="AN9" s="515"/>
      <c r="AO9" s="515"/>
    </row>
    <row r="10" spans="2:41" ht="21.95" customHeight="1">
      <c r="C10" s="252"/>
      <c r="D10" s="251"/>
      <c r="E10" s="251"/>
      <c r="G10" s="253"/>
      <c r="H10" s="251"/>
      <c r="I10" s="251"/>
      <c r="V10" s="511"/>
      <c r="W10" s="487"/>
      <c r="X10" s="488"/>
      <c r="Y10" s="489"/>
      <c r="Z10" s="329"/>
      <c r="AA10" s="294" t="s">
        <v>238</v>
      </c>
      <c r="AB10" s="487"/>
      <c r="AC10" s="489"/>
      <c r="AD10" s="511"/>
      <c r="AE10" s="516" t="s">
        <v>150</v>
      </c>
      <c r="AF10" s="517"/>
      <c r="AG10" s="518"/>
      <c r="AH10" s="330"/>
      <c r="AI10" s="294" t="s">
        <v>239</v>
      </c>
      <c r="AJ10" s="515"/>
      <c r="AK10" s="515"/>
      <c r="AL10" s="330"/>
      <c r="AM10" s="294" t="s">
        <v>238</v>
      </c>
      <c r="AN10" s="515"/>
      <c r="AO10" s="515"/>
    </row>
    <row r="11" spans="2:41" ht="21.95" customHeight="1">
      <c r="C11" s="490" t="s">
        <v>183</v>
      </c>
      <c r="D11" s="492"/>
      <c r="E11" s="319" t="s">
        <v>255</v>
      </c>
      <c r="G11" s="250" t="s">
        <v>184</v>
      </c>
      <c r="H11" s="560"/>
      <c r="I11" s="561"/>
      <c r="J11" s="561"/>
      <c r="K11" s="561"/>
      <c r="L11" s="562"/>
      <c r="M11" s="250" t="s">
        <v>185</v>
      </c>
      <c r="N11" s="560"/>
      <c r="O11" s="561"/>
      <c r="P11" s="561"/>
      <c r="Q11" s="561"/>
      <c r="R11" s="562"/>
      <c r="V11" s="511"/>
      <c r="W11" s="487"/>
      <c r="X11" s="488"/>
      <c r="Y11" s="489"/>
      <c r="Z11" s="329"/>
      <c r="AA11" s="294" t="s">
        <v>238</v>
      </c>
      <c r="AB11" s="487"/>
      <c r="AC11" s="489"/>
      <c r="AD11" s="511"/>
      <c r="AE11" s="516" t="s">
        <v>149</v>
      </c>
      <c r="AF11" s="517"/>
      <c r="AG11" s="518"/>
      <c r="AH11" s="330"/>
      <c r="AI11" s="294" t="s">
        <v>239</v>
      </c>
      <c r="AJ11" s="515"/>
      <c r="AK11" s="515"/>
      <c r="AL11" s="330"/>
      <c r="AM11" s="294" t="s">
        <v>238</v>
      </c>
      <c r="AN11" s="515"/>
      <c r="AO11" s="515"/>
    </row>
    <row r="12" spans="2:41" ht="21.95" customHeight="1">
      <c r="V12" s="511"/>
      <c r="W12" s="487"/>
      <c r="X12" s="488"/>
      <c r="Y12" s="489"/>
      <c r="Z12" s="329"/>
      <c r="AA12" s="294" t="s">
        <v>238</v>
      </c>
      <c r="AB12" s="487"/>
      <c r="AC12" s="489"/>
      <c r="AD12" s="511"/>
      <c r="AE12" s="516" t="s">
        <v>147</v>
      </c>
      <c r="AF12" s="517"/>
      <c r="AG12" s="518"/>
      <c r="AH12" s="330"/>
      <c r="AI12" s="294" t="s">
        <v>239</v>
      </c>
      <c r="AJ12" s="515"/>
      <c r="AK12" s="515"/>
      <c r="AL12" s="330"/>
      <c r="AM12" s="294" t="s">
        <v>238</v>
      </c>
      <c r="AN12" s="515"/>
      <c r="AO12" s="515"/>
    </row>
    <row r="13" spans="2:41" ht="21.95" customHeight="1">
      <c r="C13" s="231" t="s">
        <v>206</v>
      </c>
      <c r="L13" s="232" t="s">
        <v>153</v>
      </c>
      <c r="P13" s="254"/>
      <c r="V13" s="511"/>
      <c r="W13" s="487"/>
      <c r="X13" s="488"/>
      <c r="Y13" s="489"/>
      <c r="Z13" s="329"/>
      <c r="AA13" s="294" t="s">
        <v>238</v>
      </c>
      <c r="AB13" s="487"/>
      <c r="AC13" s="489"/>
      <c r="AD13" s="511"/>
      <c r="AE13" s="516" t="s">
        <v>148</v>
      </c>
      <c r="AF13" s="517"/>
      <c r="AG13" s="518"/>
      <c r="AH13" s="330"/>
      <c r="AI13" s="294" t="s">
        <v>239</v>
      </c>
      <c r="AJ13" s="515"/>
      <c r="AK13" s="515"/>
      <c r="AL13" s="330"/>
      <c r="AM13" s="294" t="s">
        <v>238</v>
      </c>
      <c r="AN13" s="515"/>
      <c r="AO13" s="515"/>
    </row>
    <row r="14" spans="2:41" ht="21.95" customHeight="1">
      <c r="C14" s="501" t="s">
        <v>167</v>
      </c>
      <c r="D14" s="501"/>
      <c r="E14" s="501"/>
      <c r="F14" s="522"/>
      <c r="G14" s="523"/>
      <c r="H14" s="233" t="s">
        <v>28</v>
      </c>
      <c r="L14" s="490" t="s">
        <v>154</v>
      </c>
      <c r="M14" s="492"/>
      <c r="N14" s="487"/>
      <c r="O14" s="488"/>
      <c r="P14" s="234" t="s">
        <v>155</v>
      </c>
      <c r="V14" s="511"/>
      <c r="W14" s="487"/>
      <c r="X14" s="488"/>
      <c r="Y14" s="489"/>
      <c r="Z14" s="329"/>
      <c r="AA14" s="294" t="s">
        <v>238</v>
      </c>
      <c r="AB14" s="487"/>
      <c r="AC14" s="489"/>
      <c r="AD14" s="511"/>
      <c r="AE14" s="261" t="s">
        <v>151</v>
      </c>
      <c r="AF14" s="530"/>
      <c r="AG14" s="531"/>
      <c r="AH14" s="330"/>
      <c r="AI14" s="294" t="s">
        <v>239</v>
      </c>
      <c r="AJ14" s="515"/>
      <c r="AK14" s="515"/>
      <c r="AL14" s="330"/>
      <c r="AM14" s="294" t="s">
        <v>238</v>
      </c>
      <c r="AN14" s="515"/>
      <c r="AO14" s="515"/>
    </row>
    <row r="15" spans="2:41" ht="21.95" customHeight="1">
      <c r="N15" s="254"/>
      <c r="T15" s="255"/>
      <c r="V15" s="511"/>
      <c r="W15" s="487"/>
      <c r="X15" s="488"/>
      <c r="Y15" s="489"/>
      <c r="Z15" s="329"/>
      <c r="AA15" s="294" t="s">
        <v>238</v>
      </c>
      <c r="AB15" s="487"/>
      <c r="AC15" s="489"/>
      <c r="AD15" s="511"/>
      <c r="AE15" s="261" t="s">
        <v>151</v>
      </c>
      <c r="AF15" s="530"/>
      <c r="AG15" s="531"/>
      <c r="AH15" s="330"/>
      <c r="AI15" s="294" t="s">
        <v>239</v>
      </c>
      <c r="AJ15" s="515"/>
      <c r="AK15" s="515"/>
      <c r="AL15" s="330"/>
      <c r="AM15" s="294" t="s">
        <v>238</v>
      </c>
      <c r="AN15" s="515"/>
      <c r="AO15" s="515"/>
    </row>
    <row r="16" spans="2:41" ht="21.95" customHeight="1">
      <c r="C16" s="231" t="s">
        <v>241</v>
      </c>
      <c r="J16" s="255"/>
      <c r="L16" s="490" t="s">
        <v>161</v>
      </c>
      <c r="M16" s="491"/>
      <c r="N16" s="492"/>
      <c r="O16" s="490" t="s">
        <v>162</v>
      </c>
      <c r="P16" s="492"/>
      <c r="Q16" s="490" t="s">
        <v>163</v>
      </c>
      <c r="R16" s="492"/>
      <c r="S16" s="490" t="s">
        <v>164</v>
      </c>
      <c r="T16" s="492"/>
      <c r="V16" s="511"/>
      <c r="W16" s="487"/>
      <c r="X16" s="488"/>
      <c r="Y16" s="489"/>
      <c r="Z16" s="329"/>
      <c r="AA16" s="294" t="s">
        <v>131</v>
      </c>
      <c r="AB16" s="487"/>
      <c r="AC16" s="489"/>
      <c r="AD16" s="511"/>
      <c r="AE16" s="261" t="s">
        <v>151</v>
      </c>
      <c r="AF16" s="530"/>
      <c r="AG16" s="531"/>
      <c r="AH16" s="330"/>
      <c r="AI16" s="294" t="s">
        <v>239</v>
      </c>
      <c r="AJ16" s="515"/>
      <c r="AK16" s="515"/>
      <c r="AL16" s="330"/>
      <c r="AM16" s="294" t="s">
        <v>238</v>
      </c>
      <c r="AN16" s="515"/>
      <c r="AO16" s="515"/>
    </row>
    <row r="17" spans="3:41" ht="21.95" customHeight="1">
      <c r="C17" s="266"/>
      <c r="D17" s="267"/>
      <c r="E17" s="267"/>
      <c r="F17" s="268"/>
      <c r="G17" s="520" t="s">
        <v>207</v>
      </c>
      <c r="H17" s="521"/>
      <c r="I17" s="520" t="s">
        <v>208</v>
      </c>
      <c r="J17" s="521"/>
      <c r="L17" s="516" t="s">
        <v>199</v>
      </c>
      <c r="M17" s="517"/>
      <c r="N17" s="518"/>
      <c r="O17" s="322"/>
      <c r="P17" s="236" t="s">
        <v>155</v>
      </c>
      <c r="Q17" s="325"/>
      <c r="R17" s="236" t="s">
        <v>155</v>
      </c>
      <c r="S17" s="322"/>
      <c r="T17" s="236" t="s">
        <v>155</v>
      </c>
      <c r="V17" s="511"/>
      <c r="W17" s="487"/>
      <c r="X17" s="488"/>
      <c r="Y17" s="489"/>
      <c r="Z17" s="329"/>
      <c r="AA17" s="294" t="s">
        <v>238</v>
      </c>
      <c r="AB17" s="487"/>
      <c r="AC17" s="489"/>
      <c r="AD17" s="511"/>
      <c r="AE17" s="261" t="s">
        <v>151</v>
      </c>
      <c r="AF17" s="530"/>
      <c r="AG17" s="531"/>
      <c r="AH17" s="330"/>
      <c r="AI17" s="294" t="s">
        <v>239</v>
      </c>
      <c r="AJ17" s="515"/>
      <c r="AK17" s="515"/>
      <c r="AL17" s="330"/>
      <c r="AM17" s="294" t="s">
        <v>238</v>
      </c>
      <c r="AN17" s="515"/>
      <c r="AO17" s="515"/>
    </row>
    <row r="18" spans="3:41" ht="21.95" customHeight="1">
      <c r="C18" s="524" t="s">
        <v>209</v>
      </c>
      <c r="D18" s="516" t="s">
        <v>137</v>
      </c>
      <c r="E18" s="517"/>
      <c r="F18" s="518"/>
      <c r="G18" s="320"/>
      <c r="H18" s="233" t="s">
        <v>131</v>
      </c>
      <c r="I18" s="321"/>
      <c r="J18" s="233" t="s">
        <v>131</v>
      </c>
      <c r="L18" s="516" t="s">
        <v>123</v>
      </c>
      <c r="M18" s="517"/>
      <c r="N18" s="518"/>
      <c r="O18" s="322"/>
      <c r="P18" s="236" t="s">
        <v>28</v>
      </c>
      <c r="Q18" s="323"/>
      <c r="R18" s="236" t="s">
        <v>28</v>
      </c>
      <c r="S18" s="322"/>
      <c r="T18" s="236" t="s">
        <v>28</v>
      </c>
      <c r="V18" s="511"/>
      <c r="W18" s="487"/>
      <c r="X18" s="488"/>
      <c r="Y18" s="489"/>
      <c r="Z18" s="329"/>
      <c r="AA18" s="294" t="s">
        <v>238</v>
      </c>
      <c r="AB18" s="487"/>
      <c r="AC18" s="489"/>
      <c r="AD18" s="511"/>
      <c r="AE18" s="261" t="s">
        <v>151</v>
      </c>
      <c r="AF18" s="530"/>
      <c r="AG18" s="531"/>
      <c r="AH18" s="330"/>
      <c r="AI18" s="294" t="s">
        <v>239</v>
      </c>
      <c r="AJ18" s="515"/>
      <c r="AK18" s="515"/>
      <c r="AL18" s="330"/>
      <c r="AM18" s="294" t="s">
        <v>238</v>
      </c>
      <c r="AN18" s="515"/>
      <c r="AO18" s="515"/>
    </row>
    <row r="19" spans="3:41" ht="21.95" customHeight="1">
      <c r="C19" s="525"/>
      <c r="D19" s="516" t="s">
        <v>138</v>
      </c>
      <c r="E19" s="517"/>
      <c r="F19" s="518"/>
      <c r="G19" s="320"/>
      <c r="H19" s="233" t="s">
        <v>131</v>
      </c>
      <c r="I19" s="321"/>
      <c r="J19" s="233" t="s">
        <v>131</v>
      </c>
      <c r="L19" s="516" t="s">
        <v>156</v>
      </c>
      <c r="M19" s="517"/>
      <c r="N19" s="518"/>
      <c r="O19" s="322"/>
      <c r="P19" s="234" t="s">
        <v>155</v>
      </c>
      <c r="Q19" s="323"/>
      <c r="R19" s="234" t="s">
        <v>155</v>
      </c>
      <c r="S19" s="323"/>
      <c r="T19" s="234" t="s">
        <v>155</v>
      </c>
      <c r="V19" s="512"/>
      <c r="W19" s="487"/>
      <c r="X19" s="488"/>
      <c r="Y19" s="489"/>
      <c r="Z19" s="329"/>
      <c r="AA19" s="294" t="s">
        <v>238</v>
      </c>
      <c r="AB19" s="487"/>
      <c r="AC19" s="489"/>
      <c r="AD19" s="512"/>
      <c r="AE19" s="261" t="s">
        <v>151</v>
      </c>
      <c r="AF19" s="530"/>
      <c r="AG19" s="531"/>
      <c r="AH19" s="330"/>
      <c r="AI19" s="294" t="s">
        <v>239</v>
      </c>
      <c r="AJ19" s="515"/>
      <c r="AK19" s="515"/>
      <c r="AL19" s="330"/>
      <c r="AM19" s="294" t="s">
        <v>238</v>
      </c>
      <c r="AN19" s="515"/>
      <c r="AO19" s="515"/>
    </row>
    <row r="20" spans="3:41" ht="21.95" customHeight="1">
      <c r="C20" s="526"/>
      <c r="D20" s="516" t="s">
        <v>139</v>
      </c>
      <c r="E20" s="517"/>
      <c r="F20" s="518"/>
      <c r="G20" s="320"/>
      <c r="H20" s="233" t="s">
        <v>131</v>
      </c>
      <c r="I20" s="321"/>
      <c r="J20" s="233" t="s">
        <v>131</v>
      </c>
      <c r="L20" s="516" t="s">
        <v>157</v>
      </c>
      <c r="M20" s="517"/>
      <c r="N20" s="518"/>
      <c r="O20" s="322"/>
      <c r="P20" s="234" t="s">
        <v>155</v>
      </c>
      <c r="Q20" s="323"/>
      <c r="R20" s="234" t="s">
        <v>155</v>
      </c>
      <c r="S20" s="323"/>
      <c r="T20" s="234" t="s">
        <v>155</v>
      </c>
      <c r="V20" s="501" t="s">
        <v>235</v>
      </c>
      <c r="W20" s="501"/>
      <c r="X20" s="501"/>
      <c r="Y20" s="501"/>
      <c r="Z20" s="329"/>
      <c r="AA20" s="294" t="s">
        <v>238</v>
      </c>
      <c r="AB20" s="508"/>
      <c r="AC20" s="509"/>
      <c r="AD20" s="501" t="s">
        <v>235</v>
      </c>
      <c r="AE20" s="501"/>
      <c r="AF20" s="501"/>
      <c r="AG20" s="501"/>
      <c r="AH20" s="331"/>
      <c r="AI20" s="294" t="s">
        <v>239</v>
      </c>
      <c r="AJ20" s="493"/>
      <c r="AK20" s="493"/>
      <c r="AL20" s="513"/>
      <c r="AM20" s="514"/>
      <c r="AN20" s="513"/>
      <c r="AO20" s="514"/>
    </row>
    <row r="21" spans="3:41" ht="21.95" customHeight="1">
      <c r="C21" s="527" t="s">
        <v>135</v>
      </c>
      <c r="D21" s="516" t="s">
        <v>137</v>
      </c>
      <c r="E21" s="517"/>
      <c r="F21" s="518"/>
      <c r="G21" s="320"/>
      <c r="H21" s="233" t="s">
        <v>131</v>
      </c>
      <c r="I21" s="321"/>
      <c r="J21" s="233" t="s">
        <v>131</v>
      </c>
      <c r="L21" s="516" t="s">
        <v>158</v>
      </c>
      <c r="M21" s="517"/>
      <c r="N21" s="518"/>
      <c r="O21" s="322"/>
      <c r="P21" s="234" t="s">
        <v>155</v>
      </c>
      <c r="Q21" s="323"/>
      <c r="R21" s="234" t="s">
        <v>155</v>
      </c>
      <c r="S21" s="323"/>
      <c r="T21" s="234" t="s">
        <v>155</v>
      </c>
      <c r="V21" s="506" t="s">
        <v>234</v>
      </c>
      <c r="W21" s="506"/>
      <c r="X21" s="506"/>
      <c r="Y21" s="506"/>
      <c r="Z21" s="295">
        <f>SUM(Z8:Z20)</f>
        <v>0</v>
      </c>
      <c r="AA21" s="294" t="s">
        <v>238</v>
      </c>
      <c r="AB21" s="507"/>
      <c r="AC21" s="507"/>
      <c r="AD21" s="506" t="s">
        <v>234</v>
      </c>
      <c r="AE21" s="506"/>
      <c r="AF21" s="506"/>
      <c r="AG21" s="506"/>
      <c r="AH21" s="295">
        <f>SUM(AH8:AH20)</f>
        <v>0</v>
      </c>
      <c r="AI21" s="294" t="s">
        <v>239</v>
      </c>
      <c r="AJ21" s="493"/>
      <c r="AK21" s="493"/>
      <c r="AL21" s="295">
        <f>SUM(AL8:AL19)</f>
        <v>0</v>
      </c>
      <c r="AM21" s="294" t="s">
        <v>238</v>
      </c>
      <c r="AN21" s="505"/>
      <c r="AO21" s="505"/>
    </row>
    <row r="22" spans="3:41" ht="21.95" customHeight="1">
      <c r="C22" s="528"/>
      <c r="D22" s="516" t="s">
        <v>138</v>
      </c>
      <c r="E22" s="517"/>
      <c r="F22" s="518"/>
      <c r="G22" s="320"/>
      <c r="H22" s="233" t="s">
        <v>131</v>
      </c>
      <c r="I22" s="321"/>
      <c r="J22" s="233" t="s">
        <v>131</v>
      </c>
      <c r="L22" s="516" t="s">
        <v>159</v>
      </c>
      <c r="M22" s="517"/>
      <c r="N22" s="518"/>
      <c r="O22" s="322"/>
      <c r="P22" s="234" t="s">
        <v>155</v>
      </c>
      <c r="Q22" s="323"/>
      <c r="R22" s="234" t="s">
        <v>155</v>
      </c>
      <c r="S22" s="323"/>
      <c r="T22" s="234" t="s">
        <v>155</v>
      </c>
      <c r="V22" s="229"/>
      <c r="W22" s="229"/>
    </row>
    <row r="23" spans="3:41" ht="21.95" customHeight="1">
      <c r="C23" s="529"/>
      <c r="D23" s="516" t="s">
        <v>139</v>
      </c>
      <c r="E23" s="517"/>
      <c r="F23" s="518"/>
      <c r="G23" s="320"/>
      <c r="H23" s="233" t="s">
        <v>131</v>
      </c>
      <c r="I23" s="321"/>
      <c r="J23" s="233" t="s">
        <v>131</v>
      </c>
      <c r="L23" s="516" t="s">
        <v>160</v>
      </c>
      <c r="M23" s="517"/>
      <c r="N23" s="518"/>
      <c r="O23" s="322"/>
      <c r="P23" s="234" t="s">
        <v>155</v>
      </c>
      <c r="Q23" s="323"/>
      <c r="R23" s="234" t="s">
        <v>155</v>
      </c>
      <c r="S23" s="323"/>
      <c r="T23" s="234" t="s">
        <v>155</v>
      </c>
      <c r="V23" s="248" t="s">
        <v>176</v>
      </c>
      <c r="W23" s="532">
        <f>D33</f>
        <v>0</v>
      </c>
      <c r="X23" s="532"/>
      <c r="Y23" s="532"/>
      <c r="Z23" s="495" t="s">
        <v>143</v>
      </c>
      <c r="AA23" s="496"/>
      <c r="AB23" s="497"/>
      <c r="AC23" s="327" t="s">
        <v>14</v>
      </c>
      <c r="AD23" s="237" t="s">
        <v>49</v>
      </c>
      <c r="AE23" s="238"/>
      <c r="AF23" s="238"/>
      <c r="AG23" s="238"/>
      <c r="AH23" s="238"/>
      <c r="AI23" s="238"/>
      <c r="AJ23" s="239"/>
      <c r="AK23" s="240"/>
      <c r="AL23" s="240"/>
      <c r="AM23" s="240"/>
      <c r="AN23" s="240"/>
      <c r="AO23" s="241"/>
    </row>
    <row r="24" spans="3:41" ht="21.95" customHeight="1">
      <c r="C24" s="527" t="s">
        <v>136</v>
      </c>
      <c r="D24" s="516" t="s">
        <v>137</v>
      </c>
      <c r="E24" s="517"/>
      <c r="F24" s="518"/>
      <c r="G24" s="264">
        <f>SUM(G18,G21)</f>
        <v>0</v>
      </c>
      <c r="H24" s="233" t="s">
        <v>131</v>
      </c>
      <c r="I24" s="265">
        <f>SUM(I18,I21)</f>
        <v>0</v>
      </c>
      <c r="J24" s="233" t="s">
        <v>131</v>
      </c>
      <c r="L24" s="516" t="s">
        <v>168</v>
      </c>
      <c r="M24" s="517"/>
      <c r="N24" s="518"/>
      <c r="O24" s="322"/>
      <c r="P24" s="234" t="s">
        <v>28</v>
      </c>
      <c r="Q24" s="323"/>
      <c r="R24" s="234" t="s">
        <v>28</v>
      </c>
      <c r="S24" s="323"/>
      <c r="T24" s="234" t="s">
        <v>28</v>
      </c>
      <c r="V24" s="501" t="s">
        <v>152</v>
      </c>
      <c r="W24" s="501"/>
      <c r="X24" s="533">
        <f>SUM(Z40,AH40)</f>
        <v>0</v>
      </c>
      <c r="Y24" s="533"/>
      <c r="Z24" s="498"/>
      <c r="AA24" s="499"/>
      <c r="AB24" s="500"/>
      <c r="AC24" s="328" t="s">
        <v>254</v>
      </c>
      <c r="AD24" s="242" t="s">
        <v>144</v>
      </c>
      <c r="AE24" s="243"/>
      <c r="AF24" s="243"/>
      <c r="AG24" s="243"/>
      <c r="AH24" s="243"/>
      <c r="AI24" s="243"/>
      <c r="AJ24" s="244"/>
      <c r="AK24" s="245"/>
      <c r="AL24" s="245"/>
      <c r="AM24" s="245"/>
      <c r="AN24" s="245"/>
      <c r="AO24" s="236"/>
    </row>
    <row r="25" spans="3:41" ht="21.95" customHeight="1">
      <c r="C25" s="528"/>
      <c r="D25" s="516" t="s">
        <v>138</v>
      </c>
      <c r="E25" s="517"/>
      <c r="F25" s="518"/>
      <c r="G25" s="264">
        <f>SUM(G19,G22)</f>
        <v>0</v>
      </c>
      <c r="H25" s="233" t="s">
        <v>131</v>
      </c>
      <c r="I25" s="265">
        <f>SUM(I19,I22)</f>
        <v>0</v>
      </c>
      <c r="J25" s="233" t="s">
        <v>131</v>
      </c>
      <c r="L25" s="516" t="s">
        <v>169</v>
      </c>
      <c r="M25" s="517"/>
      <c r="N25" s="518"/>
      <c r="O25" s="322"/>
      <c r="P25" s="234" t="s">
        <v>28</v>
      </c>
      <c r="Q25" s="322"/>
      <c r="R25" s="234" t="s">
        <v>28</v>
      </c>
      <c r="S25" s="323"/>
      <c r="T25" s="234" t="s">
        <v>28</v>
      </c>
      <c r="V25" s="490" t="s">
        <v>140</v>
      </c>
      <c r="W25" s="491"/>
      <c r="X25" s="491"/>
      <c r="Y25" s="491"/>
      <c r="Z25" s="491"/>
      <c r="AA25" s="491"/>
      <c r="AB25" s="491"/>
      <c r="AC25" s="491"/>
      <c r="AD25" s="490" t="s">
        <v>5</v>
      </c>
      <c r="AE25" s="491"/>
      <c r="AF25" s="491"/>
      <c r="AG25" s="491"/>
      <c r="AH25" s="491"/>
      <c r="AI25" s="491"/>
      <c r="AJ25" s="491"/>
      <c r="AK25" s="492"/>
      <c r="AL25" s="501" t="s">
        <v>142</v>
      </c>
      <c r="AM25" s="501"/>
      <c r="AN25" s="501"/>
      <c r="AO25" s="501"/>
    </row>
    <row r="26" spans="3:41" ht="21.95" customHeight="1">
      <c r="C26" s="529"/>
      <c r="D26" s="516" t="s">
        <v>139</v>
      </c>
      <c r="E26" s="517"/>
      <c r="F26" s="518"/>
      <c r="G26" s="264">
        <f>SUM(G20,G23)</f>
        <v>0</v>
      </c>
      <c r="H26" s="233" t="s">
        <v>131</v>
      </c>
      <c r="I26" s="265">
        <f>SUM(I20,I23)</f>
        <v>0</v>
      </c>
      <c r="J26" s="233" t="s">
        <v>131</v>
      </c>
      <c r="L26" s="516" t="s">
        <v>170</v>
      </c>
      <c r="M26" s="517"/>
      <c r="N26" s="518"/>
      <c r="O26" s="322"/>
      <c r="P26" s="234" t="s">
        <v>28</v>
      </c>
      <c r="Q26" s="323"/>
      <c r="R26" s="234" t="s">
        <v>28</v>
      </c>
      <c r="S26" s="323"/>
      <c r="T26" s="234" t="s">
        <v>28</v>
      </c>
      <c r="V26" s="502" t="s">
        <v>33</v>
      </c>
      <c r="W26" s="503"/>
      <c r="X26" s="503"/>
      <c r="Y26" s="504"/>
      <c r="Z26" s="494" t="s">
        <v>237</v>
      </c>
      <c r="AA26" s="494"/>
      <c r="AB26" s="502" t="s">
        <v>141</v>
      </c>
      <c r="AC26" s="504"/>
      <c r="AD26" s="502" t="s">
        <v>33</v>
      </c>
      <c r="AE26" s="503"/>
      <c r="AF26" s="503"/>
      <c r="AG26" s="504"/>
      <c r="AH26" s="494" t="s">
        <v>273</v>
      </c>
      <c r="AI26" s="494"/>
      <c r="AJ26" s="494" t="s">
        <v>141</v>
      </c>
      <c r="AK26" s="494"/>
      <c r="AL26" s="494" t="s">
        <v>240</v>
      </c>
      <c r="AM26" s="494"/>
      <c r="AN26" s="494" t="s">
        <v>141</v>
      </c>
      <c r="AO26" s="494"/>
    </row>
    <row r="27" spans="3:41" ht="21.95" customHeight="1" thickBot="1">
      <c r="L27" s="563" t="s">
        <v>200</v>
      </c>
      <c r="M27" s="564"/>
      <c r="N27" s="565"/>
      <c r="O27" s="477"/>
      <c r="P27" s="284" t="s">
        <v>28</v>
      </c>
      <c r="Q27" s="324"/>
      <c r="R27" s="284" t="s">
        <v>28</v>
      </c>
      <c r="S27" s="324"/>
      <c r="T27" s="284" t="s">
        <v>28</v>
      </c>
      <c r="V27" s="510" t="s">
        <v>236</v>
      </c>
      <c r="W27" s="487"/>
      <c r="X27" s="488"/>
      <c r="Y27" s="489"/>
      <c r="Z27" s="329"/>
      <c r="AA27" s="294" t="s">
        <v>238</v>
      </c>
      <c r="AB27" s="487"/>
      <c r="AC27" s="489"/>
      <c r="AD27" s="510" t="s">
        <v>236</v>
      </c>
      <c r="AE27" s="516" t="s">
        <v>145</v>
      </c>
      <c r="AF27" s="517"/>
      <c r="AG27" s="518"/>
      <c r="AH27" s="330"/>
      <c r="AI27" s="294" t="s">
        <v>238</v>
      </c>
      <c r="AJ27" s="487"/>
      <c r="AK27" s="489"/>
      <c r="AL27" s="330"/>
      <c r="AM27" s="294" t="s">
        <v>238</v>
      </c>
      <c r="AN27" s="487"/>
      <c r="AO27" s="489"/>
    </row>
    <row r="28" spans="3:41" ht="21.95" customHeight="1" thickTop="1">
      <c r="L28" s="567" t="s">
        <v>234</v>
      </c>
      <c r="M28" s="568"/>
      <c r="N28" s="569"/>
      <c r="O28" s="478">
        <f>SUM(O17:O27)</f>
        <v>0</v>
      </c>
      <c r="P28" s="236" t="s">
        <v>28</v>
      </c>
      <c r="Q28" s="235">
        <f>SUM(Q17:Q27)</f>
        <v>0</v>
      </c>
      <c r="R28" s="236" t="s">
        <v>28</v>
      </c>
      <c r="S28" s="235">
        <f>SUM(S17:S27)</f>
        <v>0</v>
      </c>
      <c r="T28" s="236" t="s">
        <v>28</v>
      </c>
      <c r="V28" s="511"/>
      <c r="W28" s="487"/>
      <c r="X28" s="488"/>
      <c r="Y28" s="489"/>
      <c r="Z28" s="329"/>
      <c r="AA28" s="294" t="s">
        <v>238</v>
      </c>
      <c r="AB28" s="487"/>
      <c r="AC28" s="489"/>
      <c r="AD28" s="511"/>
      <c r="AE28" s="516" t="s">
        <v>146</v>
      </c>
      <c r="AF28" s="517"/>
      <c r="AG28" s="518"/>
      <c r="AH28" s="330"/>
      <c r="AI28" s="294" t="s">
        <v>238</v>
      </c>
      <c r="AJ28" s="487"/>
      <c r="AK28" s="489"/>
      <c r="AL28" s="330"/>
      <c r="AM28" s="294" t="s">
        <v>238</v>
      </c>
      <c r="AN28" s="487"/>
      <c r="AO28" s="489"/>
    </row>
    <row r="29" spans="3:41" ht="21.95" customHeight="1">
      <c r="C29" s="228" t="s">
        <v>134</v>
      </c>
      <c r="F29" s="256" t="s">
        <v>202</v>
      </c>
      <c r="V29" s="511"/>
      <c r="W29" s="487"/>
      <c r="X29" s="488"/>
      <c r="Y29" s="489"/>
      <c r="Z29" s="329"/>
      <c r="AA29" s="294" t="s">
        <v>238</v>
      </c>
      <c r="AB29" s="487"/>
      <c r="AC29" s="489"/>
      <c r="AD29" s="511"/>
      <c r="AE29" s="516" t="s">
        <v>150</v>
      </c>
      <c r="AF29" s="517"/>
      <c r="AG29" s="518"/>
      <c r="AH29" s="330"/>
      <c r="AI29" s="294" t="s">
        <v>238</v>
      </c>
      <c r="AJ29" s="487"/>
      <c r="AK29" s="489"/>
      <c r="AL29" s="330"/>
      <c r="AM29" s="294" t="s">
        <v>238</v>
      </c>
      <c r="AN29" s="487"/>
      <c r="AO29" s="489"/>
    </row>
    <row r="30" spans="3:41" ht="21.95" customHeight="1">
      <c r="C30" s="495" t="s">
        <v>133</v>
      </c>
      <c r="D30" s="496"/>
      <c r="E30" s="496"/>
      <c r="F30" s="497"/>
      <c r="G30" s="495" t="s">
        <v>198</v>
      </c>
      <c r="H30" s="497"/>
      <c r="I30" s="495" t="s">
        <v>187</v>
      </c>
      <c r="J30" s="497"/>
      <c r="V30" s="511"/>
      <c r="W30" s="487"/>
      <c r="X30" s="488"/>
      <c r="Y30" s="489"/>
      <c r="Z30" s="329"/>
      <c r="AA30" s="294" t="s">
        <v>238</v>
      </c>
      <c r="AB30" s="487"/>
      <c r="AC30" s="489"/>
      <c r="AD30" s="511"/>
      <c r="AE30" s="516" t="s">
        <v>149</v>
      </c>
      <c r="AF30" s="517"/>
      <c r="AG30" s="518"/>
      <c r="AH30" s="330"/>
      <c r="AI30" s="294" t="s">
        <v>238</v>
      </c>
      <c r="AJ30" s="487"/>
      <c r="AK30" s="489"/>
      <c r="AL30" s="330"/>
      <c r="AM30" s="294" t="s">
        <v>238</v>
      </c>
      <c r="AN30" s="487"/>
      <c r="AO30" s="489"/>
    </row>
    <row r="31" spans="3:41" ht="21.95" customHeight="1">
      <c r="C31" s="498"/>
      <c r="D31" s="499"/>
      <c r="E31" s="499"/>
      <c r="F31" s="500"/>
      <c r="G31" s="498"/>
      <c r="H31" s="500"/>
      <c r="I31" s="498"/>
      <c r="J31" s="500"/>
      <c r="V31" s="511"/>
      <c r="W31" s="487"/>
      <c r="X31" s="488"/>
      <c r="Y31" s="489"/>
      <c r="Z31" s="329"/>
      <c r="AA31" s="294" t="s">
        <v>238</v>
      </c>
      <c r="AB31" s="487"/>
      <c r="AC31" s="489"/>
      <c r="AD31" s="511"/>
      <c r="AE31" s="516" t="s">
        <v>147</v>
      </c>
      <c r="AF31" s="517"/>
      <c r="AG31" s="518"/>
      <c r="AH31" s="330"/>
      <c r="AI31" s="294" t="s">
        <v>238</v>
      </c>
      <c r="AJ31" s="487"/>
      <c r="AK31" s="489"/>
      <c r="AL31" s="330"/>
      <c r="AM31" s="294" t="s">
        <v>238</v>
      </c>
      <c r="AN31" s="487"/>
      <c r="AO31" s="489"/>
    </row>
    <row r="32" spans="3:41" ht="21.95" customHeight="1">
      <c r="C32" s="249" t="s">
        <v>171</v>
      </c>
      <c r="D32" s="539"/>
      <c r="E32" s="540"/>
      <c r="F32" s="541"/>
      <c r="G32" s="322"/>
      <c r="H32" s="236" t="s">
        <v>155</v>
      </c>
      <c r="I32" s="322"/>
      <c r="J32" s="236" t="s">
        <v>188</v>
      </c>
      <c r="L32" s="260"/>
      <c r="V32" s="511"/>
      <c r="W32" s="487"/>
      <c r="X32" s="488"/>
      <c r="Y32" s="489"/>
      <c r="Z32" s="329"/>
      <c r="AA32" s="294" t="s">
        <v>238</v>
      </c>
      <c r="AB32" s="487"/>
      <c r="AC32" s="489"/>
      <c r="AD32" s="511"/>
      <c r="AE32" s="516" t="s">
        <v>148</v>
      </c>
      <c r="AF32" s="517"/>
      <c r="AG32" s="518"/>
      <c r="AH32" s="330"/>
      <c r="AI32" s="294" t="s">
        <v>238</v>
      </c>
      <c r="AJ32" s="487"/>
      <c r="AK32" s="489"/>
      <c r="AL32" s="330"/>
      <c r="AM32" s="294" t="s">
        <v>238</v>
      </c>
      <c r="AN32" s="487"/>
      <c r="AO32" s="489"/>
    </row>
    <row r="33" spans="1:45" ht="21.95" customHeight="1">
      <c r="C33" s="249" t="s">
        <v>172</v>
      </c>
      <c r="D33" s="534"/>
      <c r="E33" s="535"/>
      <c r="F33" s="536"/>
      <c r="G33" s="322"/>
      <c r="H33" s="236" t="s">
        <v>155</v>
      </c>
      <c r="I33" s="322"/>
      <c r="J33" s="236" t="s">
        <v>188</v>
      </c>
      <c r="V33" s="511"/>
      <c r="W33" s="487"/>
      <c r="X33" s="488"/>
      <c r="Y33" s="489"/>
      <c r="Z33" s="329"/>
      <c r="AA33" s="294" t="s">
        <v>238</v>
      </c>
      <c r="AB33" s="487"/>
      <c r="AC33" s="489"/>
      <c r="AD33" s="511"/>
      <c r="AE33" s="261" t="s">
        <v>151</v>
      </c>
      <c r="AF33" s="530"/>
      <c r="AG33" s="531"/>
      <c r="AH33" s="330"/>
      <c r="AI33" s="294" t="s">
        <v>238</v>
      </c>
      <c r="AJ33" s="487"/>
      <c r="AK33" s="489"/>
      <c r="AL33" s="330"/>
      <c r="AM33" s="294" t="s">
        <v>238</v>
      </c>
      <c r="AN33" s="487"/>
      <c r="AO33" s="489"/>
    </row>
    <row r="34" spans="1:45" ht="21.95" customHeight="1">
      <c r="C34" s="249" t="s">
        <v>173</v>
      </c>
      <c r="D34" s="539"/>
      <c r="E34" s="540"/>
      <c r="F34" s="541"/>
      <c r="G34" s="322"/>
      <c r="H34" s="236" t="s">
        <v>155</v>
      </c>
      <c r="I34" s="322"/>
      <c r="J34" s="236" t="s">
        <v>188</v>
      </c>
      <c r="V34" s="511"/>
      <c r="W34" s="487"/>
      <c r="X34" s="488"/>
      <c r="Y34" s="489"/>
      <c r="Z34" s="329"/>
      <c r="AA34" s="294" t="s">
        <v>238</v>
      </c>
      <c r="AB34" s="487"/>
      <c r="AC34" s="489"/>
      <c r="AD34" s="511"/>
      <c r="AE34" s="261" t="s">
        <v>151</v>
      </c>
      <c r="AF34" s="530"/>
      <c r="AG34" s="531"/>
      <c r="AH34" s="330"/>
      <c r="AI34" s="294" t="s">
        <v>238</v>
      </c>
      <c r="AJ34" s="487"/>
      <c r="AK34" s="489"/>
      <c r="AL34" s="330"/>
      <c r="AM34" s="294" t="s">
        <v>238</v>
      </c>
      <c r="AN34" s="487"/>
      <c r="AO34" s="489"/>
    </row>
    <row r="35" spans="1:45" ht="21.95" customHeight="1">
      <c r="C35" s="249" t="s">
        <v>174</v>
      </c>
      <c r="D35" s="534"/>
      <c r="E35" s="535"/>
      <c r="F35" s="536"/>
      <c r="G35" s="322"/>
      <c r="H35" s="236" t="s">
        <v>155</v>
      </c>
      <c r="I35" s="322"/>
      <c r="J35" s="236" t="s">
        <v>188</v>
      </c>
      <c r="V35" s="511"/>
      <c r="W35" s="487"/>
      <c r="X35" s="488"/>
      <c r="Y35" s="489"/>
      <c r="Z35" s="329"/>
      <c r="AA35" s="294" t="s">
        <v>238</v>
      </c>
      <c r="AB35" s="487"/>
      <c r="AC35" s="489"/>
      <c r="AD35" s="511"/>
      <c r="AE35" s="261" t="s">
        <v>151</v>
      </c>
      <c r="AF35" s="530"/>
      <c r="AG35" s="531"/>
      <c r="AH35" s="330"/>
      <c r="AI35" s="294" t="s">
        <v>238</v>
      </c>
      <c r="AJ35" s="487"/>
      <c r="AK35" s="489"/>
      <c r="AL35" s="330"/>
      <c r="AM35" s="294" t="s">
        <v>238</v>
      </c>
      <c r="AN35" s="487"/>
      <c r="AO35" s="489"/>
    </row>
    <row r="36" spans="1:45" ht="21.95" customHeight="1">
      <c r="C36" s="249" t="s">
        <v>180</v>
      </c>
      <c r="D36" s="539"/>
      <c r="E36" s="540"/>
      <c r="F36" s="541"/>
      <c r="G36" s="322"/>
      <c r="H36" s="236" t="s">
        <v>155</v>
      </c>
      <c r="I36" s="322"/>
      <c r="J36" s="236" t="s">
        <v>188</v>
      </c>
      <c r="V36" s="511"/>
      <c r="W36" s="487"/>
      <c r="X36" s="488"/>
      <c r="Y36" s="489"/>
      <c r="Z36" s="329"/>
      <c r="AA36" s="294" t="s">
        <v>238</v>
      </c>
      <c r="AB36" s="487"/>
      <c r="AC36" s="489"/>
      <c r="AD36" s="511"/>
      <c r="AE36" s="261" t="s">
        <v>151</v>
      </c>
      <c r="AF36" s="530"/>
      <c r="AG36" s="531"/>
      <c r="AH36" s="330"/>
      <c r="AI36" s="294" t="s">
        <v>238</v>
      </c>
      <c r="AJ36" s="487"/>
      <c r="AK36" s="489"/>
      <c r="AL36" s="330"/>
      <c r="AM36" s="294" t="s">
        <v>238</v>
      </c>
      <c r="AN36" s="487"/>
      <c r="AO36" s="489"/>
    </row>
    <row r="37" spans="1:45" ht="21.95" customHeight="1">
      <c r="C37" s="256"/>
      <c r="V37" s="511"/>
      <c r="W37" s="487"/>
      <c r="X37" s="488"/>
      <c r="Y37" s="489"/>
      <c r="Z37" s="329"/>
      <c r="AA37" s="294" t="s">
        <v>238</v>
      </c>
      <c r="AB37" s="487"/>
      <c r="AC37" s="489"/>
      <c r="AD37" s="511"/>
      <c r="AE37" s="261" t="s">
        <v>151</v>
      </c>
      <c r="AF37" s="530"/>
      <c r="AG37" s="531"/>
      <c r="AH37" s="330"/>
      <c r="AI37" s="294" t="s">
        <v>238</v>
      </c>
      <c r="AJ37" s="487"/>
      <c r="AK37" s="489"/>
      <c r="AL37" s="330"/>
      <c r="AM37" s="294" t="s">
        <v>238</v>
      </c>
      <c r="AN37" s="487"/>
      <c r="AO37" s="489"/>
    </row>
    <row r="38" spans="1:45" ht="21.95" customHeight="1">
      <c r="C38" s="232" t="s">
        <v>189</v>
      </c>
      <c r="D38" s="230"/>
      <c r="E38" s="256" t="s">
        <v>202</v>
      </c>
      <c r="V38" s="512"/>
      <c r="W38" s="487"/>
      <c r="X38" s="488"/>
      <c r="Y38" s="489"/>
      <c r="Z38" s="329"/>
      <c r="AA38" s="294" t="s">
        <v>238</v>
      </c>
      <c r="AB38" s="487"/>
      <c r="AC38" s="489"/>
      <c r="AD38" s="512"/>
      <c r="AE38" s="261" t="s">
        <v>151</v>
      </c>
      <c r="AF38" s="530"/>
      <c r="AG38" s="531"/>
      <c r="AH38" s="330"/>
      <c r="AI38" s="294" t="s">
        <v>238</v>
      </c>
      <c r="AJ38" s="487"/>
      <c r="AK38" s="489"/>
      <c r="AL38" s="330"/>
      <c r="AM38" s="294" t="s">
        <v>238</v>
      </c>
      <c r="AN38" s="487"/>
      <c r="AO38" s="489"/>
    </row>
    <row r="39" spans="1:45" ht="21.95" customHeight="1">
      <c r="C39" s="490" t="s">
        <v>190</v>
      </c>
      <c r="D39" s="491"/>
      <c r="E39" s="492"/>
      <c r="F39" s="490" t="s">
        <v>191</v>
      </c>
      <c r="G39" s="491"/>
      <c r="H39" s="491"/>
      <c r="I39" s="492"/>
      <c r="J39" s="490" t="s">
        <v>192</v>
      </c>
      <c r="K39" s="491"/>
      <c r="L39" s="491"/>
      <c r="M39" s="492"/>
      <c r="N39" s="250" t="s">
        <v>193</v>
      </c>
      <c r="O39" s="490" t="s">
        <v>194</v>
      </c>
      <c r="P39" s="492"/>
      <c r="Q39" s="490" t="s">
        <v>195</v>
      </c>
      <c r="R39" s="492"/>
      <c r="S39" s="490" t="s">
        <v>196</v>
      </c>
      <c r="T39" s="492"/>
      <c r="V39" s="501" t="s">
        <v>235</v>
      </c>
      <c r="W39" s="501"/>
      <c r="X39" s="501"/>
      <c r="Y39" s="501"/>
      <c r="Z39" s="329"/>
      <c r="AA39" s="294" t="s">
        <v>238</v>
      </c>
      <c r="AB39" s="508"/>
      <c r="AC39" s="509"/>
      <c r="AD39" s="501" t="s">
        <v>235</v>
      </c>
      <c r="AE39" s="501"/>
      <c r="AF39" s="501"/>
      <c r="AG39" s="501"/>
      <c r="AH39" s="330"/>
      <c r="AI39" s="294" t="s">
        <v>238</v>
      </c>
      <c r="AJ39" s="493"/>
      <c r="AK39" s="493"/>
      <c r="AL39" s="513"/>
      <c r="AM39" s="514"/>
      <c r="AN39" s="545"/>
      <c r="AO39" s="546"/>
    </row>
    <row r="40" spans="1:45" ht="21.95" customHeight="1">
      <c r="A40" s="230">
        <v>1</v>
      </c>
      <c r="C40" s="502" t="str">
        <f>IF(A40&gt;SUM($G$32:$G$36),"",INDEX($D$32:$F$36,IF(A40&gt;SUM($G$32:$G$35),5,IF(A40&gt;SUM($G$32:$G$34),4,IF(A40&gt;SUM($G$32:$G$33),3,IF(A40&gt;SUM($G$32),2,1)))),1))</f>
        <v/>
      </c>
      <c r="D40" s="503"/>
      <c r="E40" s="504"/>
      <c r="F40" s="534"/>
      <c r="G40" s="535"/>
      <c r="H40" s="535"/>
      <c r="I40" s="536"/>
      <c r="J40" s="534"/>
      <c r="K40" s="535"/>
      <c r="L40" s="535"/>
      <c r="M40" s="536"/>
      <c r="N40" s="326"/>
      <c r="O40" s="487"/>
      <c r="P40" s="489"/>
      <c r="Q40" s="537"/>
      <c r="R40" s="538"/>
      <c r="S40" s="537"/>
      <c r="T40" s="538"/>
      <c r="V40" s="506" t="s">
        <v>234</v>
      </c>
      <c r="W40" s="506"/>
      <c r="X40" s="506"/>
      <c r="Y40" s="506"/>
      <c r="Z40" s="295">
        <f>SUM(Z27:Z39)</f>
        <v>0</v>
      </c>
      <c r="AA40" s="294" t="s">
        <v>238</v>
      </c>
      <c r="AB40" s="507"/>
      <c r="AC40" s="507"/>
      <c r="AD40" s="506" t="s">
        <v>234</v>
      </c>
      <c r="AE40" s="506"/>
      <c r="AF40" s="506"/>
      <c r="AG40" s="506"/>
      <c r="AH40" s="295">
        <f>SUM(AH27:AH39)</f>
        <v>0</v>
      </c>
      <c r="AI40" s="294" t="s">
        <v>238</v>
      </c>
      <c r="AJ40" s="493"/>
      <c r="AK40" s="493"/>
      <c r="AL40" s="295">
        <f>SUM(AL27:AL38)</f>
        <v>0</v>
      </c>
      <c r="AM40" s="294" t="s">
        <v>238</v>
      </c>
      <c r="AN40" s="505"/>
      <c r="AO40" s="505"/>
    </row>
    <row r="41" spans="1:45" ht="21.95" customHeight="1">
      <c r="A41" s="230">
        <v>2</v>
      </c>
      <c r="C41" s="502" t="str">
        <f t="shared" ref="C41:C74" si="0">IF(A41&gt;SUM($G$32:$G$36),"",INDEX($D$32:$F$36,IF(A41&gt;SUM($G$32:$G$35),5,IF(A41&gt;SUM($G$32:$G$34),4,IF(A41&gt;SUM($G$32:$G$33),3,IF(A41&gt;SUM($G$32),2,1)))),1))</f>
        <v/>
      </c>
      <c r="D41" s="503"/>
      <c r="E41" s="504"/>
      <c r="F41" s="534"/>
      <c r="G41" s="535"/>
      <c r="H41" s="535"/>
      <c r="I41" s="536"/>
      <c r="J41" s="534"/>
      <c r="K41" s="535"/>
      <c r="L41" s="535"/>
      <c r="M41" s="536"/>
      <c r="N41" s="486"/>
      <c r="O41" s="487"/>
      <c r="P41" s="489"/>
      <c r="Q41" s="537"/>
      <c r="R41" s="538"/>
      <c r="S41" s="537"/>
      <c r="T41" s="538"/>
      <c r="V41" s="229"/>
      <c r="W41" s="229"/>
      <c r="AP41" s="286"/>
      <c r="AQ41" s="286"/>
      <c r="AR41" s="286"/>
      <c r="AS41" s="286"/>
    </row>
    <row r="42" spans="1:45" ht="21.95" customHeight="1">
      <c r="A42" s="230">
        <v>3</v>
      </c>
      <c r="C42" s="502" t="str">
        <f t="shared" si="0"/>
        <v/>
      </c>
      <c r="D42" s="503"/>
      <c r="E42" s="504"/>
      <c r="F42" s="534"/>
      <c r="G42" s="535"/>
      <c r="H42" s="535"/>
      <c r="I42" s="536"/>
      <c r="J42" s="534"/>
      <c r="K42" s="535"/>
      <c r="L42" s="535"/>
      <c r="M42" s="536"/>
      <c r="N42" s="486"/>
      <c r="O42" s="487"/>
      <c r="P42" s="489"/>
      <c r="Q42" s="537"/>
      <c r="R42" s="538"/>
      <c r="S42" s="537"/>
      <c r="T42" s="538"/>
      <c r="V42" s="248" t="s">
        <v>177</v>
      </c>
      <c r="W42" s="532">
        <f>D34</f>
        <v>0</v>
      </c>
      <c r="X42" s="532"/>
      <c r="Y42" s="532"/>
      <c r="Z42" s="495" t="s">
        <v>143</v>
      </c>
      <c r="AA42" s="496"/>
      <c r="AB42" s="497"/>
      <c r="AC42" s="327" t="s">
        <v>14</v>
      </c>
      <c r="AD42" s="237" t="s">
        <v>49</v>
      </c>
      <c r="AE42" s="238"/>
      <c r="AF42" s="238"/>
      <c r="AG42" s="238"/>
      <c r="AH42" s="238"/>
      <c r="AI42" s="238"/>
      <c r="AJ42" s="239"/>
      <c r="AK42" s="240"/>
      <c r="AL42" s="240"/>
      <c r="AM42" s="240"/>
      <c r="AN42" s="240"/>
      <c r="AO42" s="241"/>
      <c r="AP42" s="286"/>
      <c r="AQ42" s="286"/>
      <c r="AR42" s="286"/>
      <c r="AS42" s="286"/>
    </row>
    <row r="43" spans="1:45" ht="21.95" customHeight="1">
      <c r="A43" s="230">
        <v>4</v>
      </c>
      <c r="C43" s="502" t="str">
        <f t="shared" si="0"/>
        <v/>
      </c>
      <c r="D43" s="503"/>
      <c r="E43" s="504"/>
      <c r="F43" s="534"/>
      <c r="G43" s="535"/>
      <c r="H43" s="535"/>
      <c r="I43" s="536"/>
      <c r="J43" s="534"/>
      <c r="K43" s="535"/>
      <c r="L43" s="535"/>
      <c r="M43" s="536"/>
      <c r="N43" s="486"/>
      <c r="O43" s="487"/>
      <c r="P43" s="489"/>
      <c r="Q43" s="537"/>
      <c r="R43" s="538"/>
      <c r="S43" s="537"/>
      <c r="T43" s="538"/>
      <c r="V43" s="501" t="s">
        <v>152</v>
      </c>
      <c r="W43" s="501"/>
      <c r="X43" s="533">
        <f>SUM(Z59,AH59)</f>
        <v>0</v>
      </c>
      <c r="Y43" s="533"/>
      <c r="Z43" s="498"/>
      <c r="AA43" s="499"/>
      <c r="AB43" s="500"/>
      <c r="AC43" s="328" t="s">
        <v>254</v>
      </c>
      <c r="AD43" s="242" t="s">
        <v>144</v>
      </c>
      <c r="AE43" s="243"/>
      <c r="AF43" s="243"/>
      <c r="AG43" s="243"/>
      <c r="AH43" s="243"/>
      <c r="AI43" s="243"/>
      <c r="AJ43" s="244"/>
      <c r="AK43" s="245"/>
      <c r="AL43" s="245"/>
      <c r="AM43" s="245"/>
      <c r="AN43" s="245"/>
      <c r="AO43" s="236"/>
      <c r="AP43" s="286"/>
      <c r="AQ43" s="286"/>
      <c r="AR43" s="286"/>
      <c r="AS43" s="286"/>
    </row>
    <row r="44" spans="1:45" ht="21.95" customHeight="1">
      <c r="A44" s="230">
        <v>5</v>
      </c>
      <c r="C44" s="502" t="str">
        <f t="shared" si="0"/>
        <v/>
      </c>
      <c r="D44" s="503"/>
      <c r="E44" s="504"/>
      <c r="F44" s="534"/>
      <c r="G44" s="535"/>
      <c r="H44" s="535"/>
      <c r="I44" s="536"/>
      <c r="J44" s="534"/>
      <c r="K44" s="535"/>
      <c r="L44" s="535"/>
      <c r="M44" s="536"/>
      <c r="N44" s="486"/>
      <c r="O44" s="487"/>
      <c r="P44" s="489"/>
      <c r="Q44" s="537"/>
      <c r="R44" s="538"/>
      <c r="S44" s="537"/>
      <c r="T44" s="538"/>
      <c r="V44" s="490" t="s">
        <v>140</v>
      </c>
      <c r="W44" s="491"/>
      <c r="X44" s="491"/>
      <c r="Y44" s="491"/>
      <c r="Z44" s="491"/>
      <c r="AA44" s="491"/>
      <c r="AB44" s="491"/>
      <c r="AC44" s="491"/>
      <c r="AD44" s="490" t="s">
        <v>5</v>
      </c>
      <c r="AE44" s="491"/>
      <c r="AF44" s="491"/>
      <c r="AG44" s="491"/>
      <c r="AH44" s="491"/>
      <c r="AI44" s="491"/>
      <c r="AJ44" s="491"/>
      <c r="AK44" s="491"/>
      <c r="AL44" s="490" t="s">
        <v>142</v>
      </c>
      <c r="AM44" s="491"/>
      <c r="AN44" s="491"/>
      <c r="AO44" s="492"/>
      <c r="AP44" s="287"/>
      <c r="AQ44" s="287"/>
      <c r="AR44" s="286"/>
      <c r="AS44" s="286"/>
    </row>
    <row r="45" spans="1:45" ht="21.95" customHeight="1">
      <c r="A45" s="230">
        <v>6</v>
      </c>
      <c r="C45" s="502" t="str">
        <f t="shared" si="0"/>
        <v/>
      </c>
      <c r="D45" s="503"/>
      <c r="E45" s="504"/>
      <c r="F45" s="534"/>
      <c r="G45" s="535"/>
      <c r="H45" s="535"/>
      <c r="I45" s="536"/>
      <c r="J45" s="534"/>
      <c r="K45" s="535"/>
      <c r="L45" s="535"/>
      <c r="M45" s="536"/>
      <c r="N45" s="486"/>
      <c r="O45" s="487"/>
      <c r="P45" s="489"/>
      <c r="Q45" s="537"/>
      <c r="R45" s="538"/>
      <c r="S45" s="537"/>
      <c r="T45" s="538"/>
      <c r="V45" s="502" t="s">
        <v>33</v>
      </c>
      <c r="W45" s="503"/>
      <c r="X45" s="503"/>
      <c r="Y45" s="504"/>
      <c r="Z45" s="494" t="s">
        <v>237</v>
      </c>
      <c r="AA45" s="494"/>
      <c r="AB45" s="502" t="s">
        <v>141</v>
      </c>
      <c r="AC45" s="504"/>
      <c r="AD45" s="502" t="s">
        <v>33</v>
      </c>
      <c r="AE45" s="503"/>
      <c r="AF45" s="503"/>
      <c r="AG45" s="504"/>
      <c r="AH45" s="494" t="s">
        <v>273</v>
      </c>
      <c r="AI45" s="494"/>
      <c r="AJ45" s="494" t="s">
        <v>141</v>
      </c>
      <c r="AK45" s="494"/>
      <c r="AL45" s="494" t="s">
        <v>240</v>
      </c>
      <c r="AM45" s="494"/>
      <c r="AN45" s="494" t="s">
        <v>141</v>
      </c>
      <c r="AO45" s="494"/>
      <c r="AP45" s="543"/>
      <c r="AQ45" s="543"/>
      <c r="AR45" s="286"/>
      <c r="AS45" s="286"/>
    </row>
    <row r="46" spans="1:45" ht="21.95" customHeight="1">
      <c r="A46" s="230">
        <v>7</v>
      </c>
      <c r="C46" s="502" t="str">
        <f t="shared" si="0"/>
        <v/>
      </c>
      <c r="D46" s="503"/>
      <c r="E46" s="504"/>
      <c r="F46" s="534"/>
      <c r="G46" s="535"/>
      <c r="H46" s="535"/>
      <c r="I46" s="536"/>
      <c r="J46" s="534"/>
      <c r="K46" s="535"/>
      <c r="L46" s="535"/>
      <c r="M46" s="536"/>
      <c r="N46" s="485"/>
      <c r="O46" s="487"/>
      <c r="P46" s="489"/>
      <c r="Q46" s="537"/>
      <c r="R46" s="538"/>
      <c r="S46" s="537"/>
      <c r="T46" s="538"/>
      <c r="V46" s="510" t="s">
        <v>236</v>
      </c>
      <c r="W46" s="487"/>
      <c r="X46" s="488"/>
      <c r="Y46" s="489"/>
      <c r="Z46" s="329"/>
      <c r="AA46" s="294" t="s">
        <v>238</v>
      </c>
      <c r="AB46" s="487"/>
      <c r="AC46" s="489"/>
      <c r="AD46" s="510" t="s">
        <v>236</v>
      </c>
      <c r="AE46" s="516" t="s">
        <v>145</v>
      </c>
      <c r="AF46" s="517"/>
      <c r="AG46" s="517"/>
      <c r="AH46" s="332"/>
      <c r="AI46" s="296" t="s">
        <v>238</v>
      </c>
      <c r="AJ46" s="547"/>
      <c r="AK46" s="548"/>
      <c r="AL46" s="330"/>
      <c r="AM46" s="294" t="s">
        <v>238</v>
      </c>
      <c r="AN46" s="487"/>
      <c r="AO46" s="489"/>
      <c r="AP46" s="288"/>
      <c r="AQ46" s="544"/>
      <c r="AR46" s="544"/>
      <c r="AS46" s="286"/>
    </row>
    <row r="47" spans="1:45" ht="21.95" customHeight="1">
      <c r="A47" s="230">
        <v>8</v>
      </c>
      <c r="C47" s="502" t="str">
        <f t="shared" si="0"/>
        <v/>
      </c>
      <c r="D47" s="503"/>
      <c r="E47" s="504"/>
      <c r="F47" s="534"/>
      <c r="G47" s="535"/>
      <c r="H47" s="535"/>
      <c r="I47" s="536"/>
      <c r="J47" s="534"/>
      <c r="K47" s="535"/>
      <c r="L47" s="535"/>
      <c r="M47" s="536"/>
      <c r="N47" s="485"/>
      <c r="O47" s="487"/>
      <c r="P47" s="489"/>
      <c r="Q47" s="537"/>
      <c r="R47" s="538"/>
      <c r="S47" s="537"/>
      <c r="T47" s="538"/>
      <c r="V47" s="511"/>
      <c r="W47" s="487"/>
      <c r="X47" s="488"/>
      <c r="Y47" s="489"/>
      <c r="Z47" s="329"/>
      <c r="AA47" s="294" t="s">
        <v>238</v>
      </c>
      <c r="AB47" s="487"/>
      <c r="AC47" s="489"/>
      <c r="AD47" s="511"/>
      <c r="AE47" s="516" t="s">
        <v>146</v>
      </c>
      <c r="AF47" s="517"/>
      <c r="AG47" s="517"/>
      <c r="AH47" s="332"/>
      <c r="AI47" s="296" t="s">
        <v>238</v>
      </c>
      <c r="AJ47" s="547"/>
      <c r="AK47" s="548"/>
      <c r="AL47" s="330"/>
      <c r="AM47" s="294" t="s">
        <v>238</v>
      </c>
      <c r="AN47" s="487"/>
      <c r="AO47" s="489"/>
      <c r="AP47" s="288"/>
      <c r="AQ47" s="542"/>
      <c r="AR47" s="542"/>
      <c r="AS47" s="286"/>
    </row>
    <row r="48" spans="1:45" ht="21.95" customHeight="1">
      <c r="A48" s="230">
        <v>9</v>
      </c>
      <c r="C48" s="502" t="str">
        <f t="shared" si="0"/>
        <v/>
      </c>
      <c r="D48" s="503"/>
      <c r="E48" s="504"/>
      <c r="F48" s="534"/>
      <c r="G48" s="535"/>
      <c r="H48" s="535"/>
      <c r="I48" s="536"/>
      <c r="J48" s="534"/>
      <c r="K48" s="535"/>
      <c r="L48" s="535"/>
      <c r="M48" s="536"/>
      <c r="N48" s="485"/>
      <c r="O48" s="487"/>
      <c r="P48" s="489"/>
      <c r="Q48" s="537"/>
      <c r="R48" s="538"/>
      <c r="S48" s="537"/>
      <c r="T48" s="538"/>
      <c r="V48" s="511"/>
      <c r="W48" s="487"/>
      <c r="X48" s="488"/>
      <c r="Y48" s="489"/>
      <c r="Z48" s="329"/>
      <c r="AA48" s="294" t="s">
        <v>238</v>
      </c>
      <c r="AB48" s="487"/>
      <c r="AC48" s="489"/>
      <c r="AD48" s="511"/>
      <c r="AE48" s="516" t="s">
        <v>150</v>
      </c>
      <c r="AF48" s="517"/>
      <c r="AG48" s="517"/>
      <c r="AH48" s="332"/>
      <c r="AI48" s="296" t="s">
        <v>238</v>
      </c>
      <c r="AJ48" s="547"/>
      <c r="AK48" s="548"/>
      <c r="AL48" s="330"/>
      <c r="AM48" s="294" t="s">
        <v>238</v>
      </c>
      <c r="AN48" s="487"/>
      <c r="AO48" s="489"/>
      <c r="AP48" s="288"/>
      <c r="AQ48" s="542"/>
      <c r="AR48" s="542"/>
      <c r="AS48" s="286"/>
    </row>
    <row r="49" spans="1:45" ht="21.95" customHeight="1">
      <c r="A49" s="230">
        <v>10</v>
      </c>
      <c r="C49" s="502" t="str">
        <f t="shared" si="0"/>
        <v/>
      </c>
      <c r="D49" s="503"/>
      <c r="E49" s="504"/>
      <c r="F49" s="534"/>
      <c r="G49" s="535"/>
      <c r="H49" s="535"/>
      <c r="I49" s="536"/>
      <c r="J49" s="534"/>
      <c r="K49" s="535"/>
      <c r="L49" s="535"/>
      <c r="M49" s="536"/>
      <c r="N49" s="485"/>
      <c r="O49" s="487"/>
      <c r="P49" s="489"/>
      <c r="Q49" s="537"/>
      <c r="R49" s="538"/>
      <c r="S49" s="537"/>
      <c r="T49" s="538"/>
      <c r="V49" s="511"/>
      <c r="W49" s="487"/>
      <c r="X49" s="488"/>
      <c r="Y49" s="489"/>
      <c r="Z49" s="329"/>
      <c r="AA49" s="294" t="s">
        <v>238</v>
      </c>
      <c r="AB49" s="487"/>
      <c r="AC49" s="489"/>
      <c r="AD49" s="511"/>
      <c r="AE49" s="549" t="s">
        <v>149</v>
      </c>
      <c r="AF49" s="550"/>
      <c r="AG49" s="551"/>
      <c r="AH49" s="332"/>
      <c r="AI49" s="296" t="s">
        <v>238</v>
      </c>
      <c r="AJ49" s="547"/>
      <c r="AK49" s="548"/>
      <c r="AL49" s="330"/>
      <c r="AM49" s="294" t="s">
        <v>238</v>
      </c>
      <c r="AN49" s="487"/>
      <c r="AO49" s="489"/>
      <c r="AP49" s="288"/>
      <c r="AQ49" s="542"/>
      <c r="AR49" s="542"/>
      <c r="AS49" s="286"/>
    </row>
    <row r="50" spans="1:45" ht="21.95" customHeight="1">
      <c r="A50" s="230">
        <v>11</v>
      </c>
      <c r="C50" s="502" t="str">
        <f t="shared" si="0"/>
        <v/>
      </c>
      <c r="D50" s="503"/>
      <c r="E50" s="504"/>
      <c r="F50" s="534"/>
      <c r="G50" s="535"/>
      <c r="H50" s="535"/>
      <c r="I50" s="536"/>
      <c r="J50" s="534"/>
      <c r="K50" s="535"/>
      <c r="L50" s="535"/>
      <c r="M50" s="536"/>
      <c r="N50" s="485"/>
      <c r="O50" s="487"/>
      <c r="P50" s="489"/>
      <c r="Q50" s="537"/>
      <c r="R50" s="538"/>
      <c r="S50" s="537"/>
      <c r="T50" s="538"/>
      <c r="V50" s="511"/>
      <c r="W50" s="487"/>
      <c r="X50" s="488"/>
      <c r="Y50" s="489"/>
      <c r="Z50" s="329"/>
      <c r="AA50" s="294" t="s">
        <v>238</v>
      </c>
      <c r="AB50" s="487"/>
      <c r="AC50" s="489"/>
      <c r="AD50" s="511"/>
      <c r="AE50" s="549" t="s">
        <v>147</v>
      </c>
      <c r="AF50" s="550"/>
      <c r="AG50" s="551"/>
      <c r="AH50" s="332"/>
      <c r="AI50" s="296" t="s">
        <v>238</v>
      </c>
      <c r="AJ50" s="547"/>
      <c r="AK50" s="548"/>
      <c r="AL50" s="330"/>
      <c r="AM50" s="294" t="s">
        <v>238</v>
      </c>
      <c r="AN50" s="487"/>
      <c r="AO50" s="489"/>
      <c r="AP50" s="288"/>
      <c r="AQ50" s="542"/>
      <c r="AR50" s="542"/>
      <c r="AS50" s="286"/>
    </row>
    <row r="51" spans="1:45" ht="21.95" customHeight="1">
      <c r="A51" s="230">
        <v>12</v>
      </c>
      <c r="C51" s="502" t="str">
        <f t="shared" si="0"/>
        <v/>
      </c>
      <c r="D51" s="503"/>
      <c r="E51" s="504"/>
      <c r="F51" s="534"/>
      <c r="G51" s="535"/>
      <c r="H51" s="535"/>
      <c r="I51" s="536"/>
      <c r="J51" s="534"/>
      <c r="K51" s="535"/>
      <c r="L51" s="535"/>
      <c r="M51" s="536"/>
      <c r="N51" s="485"/>
      <c r="O51" s="487"/>
      <c r="P51" s="489"/>
      <c r="Q51" s="537"/>
      <c r="R51" s="538"/>
      <c r="S51" s="537"/>
      <c r="T51" s="538"/>
      <c r="V51" s="511"/>
      <c r="W51" s="487"/>
      <c r="X51" s="488"/>
      <c r="Y51" s="489"/>
      <c r="Z51" s="329"/>
      <c r="AA51" s="294" t="s">
        <v>238</v>
      </c>
      <c r="AB51" s="487"/>
      <c r="AC51" s="489"/>
      <c r="AD51" s="511"/>
      <c r="AE51" s="549" t="s">
        <v>148</v>
      </c>
      <c r="AF51" s="550"/>
      <c r="AG51" s="551"/>
      <c r="AH51" s="332"/>
      <c r="AI51" s="296" t="s">
        <v>238</v>
      </c>
      <c r="AJ51" s="547"/>
      <c r="AK51" s="548"/>
      <c r="AL51" s="330"/>
      <c r="AM51" s="294" t="s">
        <v>238</v>
      </c>
      <c r="AN51" s="487"/>
      <c r="AO51" s="489"/>
      <c r="AP51" s="288"/>
      <c r="AQ51" s="542"/>
      <c r="AR51" s="542"/>
      <c r="AS51" s="286"/>
    </row>
    <row r="52" spans="1:45" ht="21.95" customHeight="1">
      <c r="A52" s="230">
        <v>13</v>
      </c>
      <c r="C52" s="502" t="str">
        <f t="shared" si="0"/>
        <v/>
      </c>
      <c r="D52" s="503"/>
      <c r="E52" s="504"/>
      <c r="F52" s="534"/>
      <c r="G52" s="535"/>
      <c r="H52" s="535"/>
      <c r="I52" s="536"/>
      <c r="J52" s="534"/>
      <c r="K52" s="535"/>
      <c r="L52" s="535"/>
      <c r="M52" s="536"/>
      <c r="N52" s="485"/>
      <c r="O52" s="487"/>
      <c r="P52" s="489"/>
      <c r="Q52" s="537"/>
      <c r="R52" s="538"/>
      <c r="S52" s="537"/>
      <c r="T52" s="538"/>
      <c r="V52" s="511"/>
      <c r="W52" s="487"/>
      <c r="X52" s="488"/>
      <c r="Y52" s="489"/>
      <c r="Z52" s="329"/>
      <c r="AA52" s="294" t="s">
        <v>238</v>
      </c>
      <c r="AB52" s="487"/>
      <c r="AC52" s="489"/>
      <c r="AD52" s="511"/>
      <c r="AE52" s="262" t="s">
        <v>151</v>
      </c>
      <c r="AF52" s="530"/>
      <c r="AG52" s="531"/>
      <c r="AH52" s="332"/>
      <c r="AI52" s="296" t="s">
        <v>238</v>
      </c>
      <c r="AJ52" s="547"/>
      <c r="AK52" s="548"/>
      <c r="AL52" s="330"/>
      <c r="AM52" s="294" t="s">
        <v>238</v>
      </c>
      <c r="AN52" s="487"/>
      <c r="AO52" s="489"/>
      <c r="AP52" s="288"/>
      <c r="AQ52" s="542"/>
      <c r="AR52" s="542"/>
      <c r="AS52" s="286"/>
    </row>
    <row r="53" spans="1:45" ht="21.95" customHeight="1">
      <c r="A53" s="230">
        <v>14</v>
      </c>
      <c r="C53" s="502" t="str">
        <f t="shared" si="0"/>
        <v/>
      </c>
      <c r="D53" s="503"/>
      <c r="E53" s="504"/>
      <c r="F53" s="534"/>
      <c r="G53" s="535"/>
      <c r="H53" s="535"/>
      <c r="I53" s="536"/>
      <c r="J53" s="534"/>
      <c r="K53" s="535"/>
      <c r="L53" s="535"/>
      <c r="M53" s="536"/>
      <c r="N53" s="485"/>
      <c r="O53" s="487"/>
      <c r="P53" s="489"/>
      <c r="Q53" s="537"/>
      <c r="R53" s="538"/>
      <c r="S53" s="537"/>
      <c r="T53" s="538"/>
      <c r="V53" s="511"/>
      <c r="W53" s="487"/>
      <c r="X53" s="488"/>
      <c r="Y53" s="489"/>
      <c r="Z53" s="329"/>
      <c r="AA53" s="294" t="s">
        <v>238</v>
      </c>
      <c r="AB53" s="487"/>
      <c r="AC53" s="489"/>
      <c r="AD53" s="511"/>
      <c r="AE53" s="262" t="s">
        <v>151</v>
      </c>
      <c r="AF53" s="530"/>
      <c r="AG53" s="531"/>
      <c r="AH53" s="332"/>
      <c r="AI53" s="296" t="s">
        <v>238</v>
      </c>
      <c r="AJ53" s="547"/>
      <c r="AK53" s="548"/>
      <c r="AL53" s="330"/>
      <c r="AM53" s="294" t="s">
        <v>238</v>
      </c>
      <c r="AN53" s="487"/>
      <c r="AO53" s="489"/>
      <c r="AP53" s="288"/>
      <c r="AQ53" s="542"/>
      <c r="AR53" s="542"/>
      <c r="AS53" s="286"/>
    </row>
    <row r="54" spans="1:45" ht="21.95" customHeight="1">
      <c r="A54" s="230">
        <v>15</v>
      </c>
      <c r="C54" s="502" t="str">
        <f t="shared" si="0"/>
        <v/>
      </c>
      <c r="D54" s="503"/>
      <c r="E54" s="504"/>
      <c r="F54" s="534"/>
      <c r="G54" s="535"/>
      <c r="H54" s="535"/>
      <c r="I54" s="536"/>
      <c r="J54" s="534"/>
      <c r="K54" s="535"/>
      <c r="L54" s="535"/>
      <c r="M54" s="536"/>
      <c r="N54" s="485"/>
      <c r="O54" s="487"/>
      <c r="P54" s="489"/>
      <c r="Q54" s="537"/>
      <c r="R54" s="538"/>
      <c r="S54" s="537"/>
      <c r="T54" s="538"/>
      <c r="V54" s="511"/>
      <c r="W54" s="487"/>
      <c r="X54" s="488"/>
      <c r="Y54" s="489"/>
      <c r="Z54" s="329"/>
      <c r="AA54" s="294" t="s">
        <v>238</v>
      </c>
      <c r="AB54" s="487"/>
      <c r="AC54" s="489"/>
      <c r="AD54" s="511"/>
      <c r="AE54" s="262" t="s">
        <v>151</v>
      </c>
      <c r="AF54" s="530"/>
      <c r="AG54" s="531"/>
      <c r="AH54" s="332"/>
      <c r="AI54" s="296" t="s">
        <v>238</v>
      </c>
      <c r="AJ54" s="547"/>
      <c r="AK54" s="548"/>
      <c r="AL54" s="330"/>
      <c r="AM54" s="294" t="s">
        <v>238</v>
      </c>
      <c r="AN54" s="487"/>
      <c r="AO54" s="489"/>
      <c r="AP54" s="288"/>
      <c r="AQ54" s="542"/>
      <c r="AR54" s="542"/>
      <c r="AS54" s="286"/>
    </row>
    <row r="55" spans="1:45" ht="21.95" customHeight="1">
      <c r="A55" s="230">
        <v>16</v>
      </c>
      <c r="C55" s="502" t="str">
        <f t="shared" si="0"/>
        <v/>
      </c>
      <c r="D55" s="503"/>
      <c r="E55" s="504"/>
      <c r="F55" s="534"/>
      <c r="G55" s="535"/>
      <c r="H55" s="535"/>
      <c r="I55" s="536"/>
      <c r="J55" s="534"/>
      <c r="K55" s="535"/>
      <c r="L55" s="535"/>
      <c r="M55" s="536"/>
      <c r="N55" s="485"/>
      <c r="O55" s="487"/>
      <c r="P55" s="489"/>
      <c r="Q55" s="537"/>
      <c r="R55" s="538"/>
      <c r="S55" s="537"/>
      <c r="T55" s="538"/>
      <c r="V55" s="511"/>
      <c r="W55" s="487"/>
      <c r="X55" s="488"/>
      <c r="Y55" s="489"/>
      <c r="Z55" s="329"/>
      <c r="AA55" s="294" t="s">
        <v>238</v>
      </c>
      <c r="AB55" s="487"/>
      <c r="AC55" s="489"/>
      <c r="AD55" s="511"/>
      <c r="AE55" s="262" t="s">
        <v>151</v>
      </c>
      <c r="AF55" s="530"/>
      <c r="AG55" s="531"/>
      <c r="AH55" s="332"/>
      <c r="AI55" s="296" t="s">
        <v>238</v>
      </c>
      <c r="AJ55" s="547"/>
      <c r="AK55" s="548"/>
      <c r="AL55" s="330"/>
      <c r="AM55" s="294" t="s">
        <v>238</v>
      </c>
      <c r="AN55" s="487"/>
      <c r="AO55" s="489"/>
      <c r="AP55" s="288"/>
      <c r="AQ55" s="542"/>
      <c r="AR55" s="542"/>
      <c r="AS55" s="286"/>
    </row>
    <row r="56" spans="1:45" ht="21.95" customHeight="1">
      <c r="A56" s="230">
        <v>17</v>
      </c>
      <c r="C56" s="502" t="str">
        <f t="shared" si="0"/>
        <v/>
      </c>
      <c r="D56" s="503"/>
      <c r="E56" s="504"/>
      <c r="F56" s="534"/>
      <c r="G56" s="535"/>
      <c r="H56" s="535"/>
      <c r="I56" s="536"/>
      <c r="J56" s="534"/>
      <c r="K56" s="535"/>
      <c r="L56" s="535"/>
      <c r="M56" s="536"/>
      <c r="N56" s="485"/>
      <c r="O56" s="487"/>
      <c r="P56" s="489"/>
      <c r="Q56" s="537"/>
      <c r="R56" s="538"/>
      <c r="S56" s="537"/>
      <c r="T56" s="538"/>
      <c r="V56" s="511"/>
      <c r="W56" s="487"/>
      <c r="X56" s="488"/>
      <c r="Y56" s="489"/>
      <c r="Z56" s="329"/>
      <c r="AA56" s="294" t="s">
        <v>238</v>
      </c>
      <c r="AB56" s="487"/>
      <c r="AC56" s="489"/>
      <c r="AD56" s="511"/>
      <c r="AE56" s="262" t="s">
        <v>151</v>
      </c>
      <c r="AF56" s="530"/>
      <c r="AG56" s="531"/>
      <c r="AH56" s="332"/>
      <c r="AI56" s="296" t="s">
        <v>238</v>
      </c>
      <c r="AJ56" s="547"/>
      <c r="AK56" s="548"/>
      <c r="AL56" s="330"/>
      <c r="AM56" s="294" t="s">
        <v>238</v>
      </c>
      <c r="AN56" s="487"/>
      <c r="AO56" s="489"/>
      <c r="AP56" s="288"/>
      <c r="AQ56" s="542"/>
      <c r="AR56" s="542"/>
      <c r="AS56" s="286"/>
    </row>
    <row r="57" spans="1:45" ht="21.95" customHeight="1">
      <c r="A57" s="230">
        <v>18</v>
      </c>
      <c r="C57" s="502" t="str">
        <f t="shared" si="0"/>
        <v/>
      </c>
      <c r="D57" s="503"/>
      <c r="E57" s="504"/>
      <c r="F57" s="534"/>
      <c r="G57" s="535"/>
      <c r="H57" s="535"/>
      <c r="I57" s="536"/>
      <c r="J57" s="534"/>
      <c r="K57" s="535"/>
      <c r="L57" s="535"/>
      <c r="M57" s="536"/>
      <c r="N57" s="485"/>
      <c r="O57" s="487"/>
      <c r="P57" s="489"/>
      <c r="Q57" s="537"/>
      <c r="R57" s="538"/>
      <c r="S57" s="537"/>
      <c r="T57" s="538"/>
      <c r="V57" s="512"/>
      <c r="W57" s="487"/>
      <c r="X57" s="488"/>
      <c r="Y57" s="489"/>
      <c r="Z57" s="329"/>
      <c r="AA57" s="294" t="s">
        <v>238</v>
      </c>
      <c r="AB57" s="487"/>
      <c r="AC57" s="489"/>
      <c r="AD57" s="512"/>
      <c r="AE57" s="262" t="s">
        <v>151</v>
      </c>
      <c r="AF57" s="530"/>
      <c r="AG57" s="531"/>
      <c r="AH57" s="332"/>
      <c r="AI57" s="296" t="s">
        <v>238</v>
      </c>
      <c r="AJ57" s="547"/>
      <c r="AK57" s="548"/>
      <c r="AL57" s="330"/>
      <c r="AM57" s="294" t="s">
        <v>238</v>
      </c>
      <c r="AN57" s="487"/>
      <c r="AO57" s="489"/>
      <c r="AP57" s="288"/>
      <c r="AQ57" s="542"/>
      <c r="AR57" s="542"/>
      <c r="AS57" s="286"/>
    </row>
    <row r="58" spans="1:45" ht="21.95" customHeight="1">
      <c r="A58" s="230">
        <v>19</v>
      </c>
      <c r="C58" s="502" t="str">
        <f t="shared" si="0"/>
        <v/>
      </c>
      <c r="D58" s="503"/>
      <c r="E58" s="504"/>
      <c r="F58" s="534"/>
      <c r="G58" s="535"/>
      <c r="H58" s="535"/>
      <c r="I58" s="536"/>
      <c r="J58" s="534"/>
      <c r="K58" s="535"/>
      <c r="L58" s="535"/>
      <c r="M58" s="536"/>
      <c r="N58" s="485"/>
      <c r="O58" s="487"/>
      <c r="P58" s="489"/>
      <c r="Q58" s="537"/>
      <c r="R58" s="538"/>
      <c r="S58" s="537"/>
      <c r="T58" s="538"/>
      <c r="V58" s="501" t="s">
        <v>235</v>
      </c>
      <c r="W58" s="501"/>
      <c r="X58" s="501"/>
      <c r="Y58" s="501"/>
      <c r="Z58" s="329"/>
      <c r="AA58" s="294" t="s">
        <v>238</v>
      </c>
      <c r="AB58" s="508"/>
      <c r="AC58" s="509"/>
      <c r="AD58" s="490" t="s">
        <v>235</v>
      </c>
      <c r="AE58" s="491"/>
      <c r="AF58" s="491"/>
      <c r="AG58" s="492"/>
      <c r="AH58" s="332"/>
      <c r="AI58" s="296" t="s">
        <v>238</v>
      </c>
      <c r="AJ58" s="493"/>
      <c r="AK58" s="493"/>
      <c r="AL58" s="552"/>
      <c r="AM58" s="553"/>
      <c r="AN58" s="545"/>
      <c r="AO58" s="546"/>
      <c r="AP58" s="290"/>
      <c r="AQ58" s="291"/>
      <c r="AR58" s="289"/>
      <c r="AS58" s="289"/>
    </row>
    <row r="59" spans="1:45" ht="21.95" customHeight="1">
      <c r="A59" s="230">
        <v>20</v>
      </c>
      <c r="C59" s="502" t="str">
        <f t="shared" si="0"/>
        <v/>
      </c>
      <c r="D59" s="503"/>
      <c r="E59" s="504"/>
      <c r="F59" s="534"/>
      <c r="G59" s="535"/>
      <c r="H59" s="535"/>
      <c r="I59" s="536"/>
      <c r="J59" s="534"/>
      <c r="K59" s="535"/>
      <c r="L59" s="535"/>
      <c r="M59" s="536"/>
      <c r="N59" s="485"/>
      <c r="O59" s="487"/>
      <c r="P59" s="489"/>
      <c r="Q59" s="537"/>
      <c r="R59" s="538"/>
      <c r="S59" s="537"/>
      <c r="T59" s="538"/>
      <c r="V59" s="506" t="s">
        <v>234</v>
      </c>
      <c r="W59" s="506"/>
      <c r="X59" s="506"/>
      <c r="Y59" s="506"/>
      <c r="Z59" s="295">
        <f>SUM(Z46:Z58)</f>
        <v>0</v>
      </c>
      <c r="AA59" s="294" t="s">
        <v>238</v>
      </c>
      <c r="AB59" s="507"/>
      <c r="AC59" s="507"/>
      <c r="AD59" s="556" t="s">
        <v>234</v>
      </c>
      <c r="AE59" s="557"/>
      <c r="AF59" s="557"/>
      <c r="AG59" s="558"/>
      <c r="AH59" s="295">
        <f>SUM(AH46:AI58)</f>
        <v>0</v>
      </c>
      <c r="AI59" s="294" t="s">
        <v>238</v>
      </c>
      <c r="AJ59" s="493"/>
      <c r="AK59" s="493"/>
      <c r="AL59" s="295">
        <f>SUM(AL46:AL57)</f>
        <v>0</v>
      </c>
      <c r="AM59" s="294" t="s">
        <v>238</v>
      </c>
      <c r="AN59" s="505"/>
      <c r="AO59" s="505"/>
      <c r="AP59" s="290"/>
      <c r="AQ59" s="291"/>
      <c r="AR59" s="289"/>
      <c r="AS59" s="289"/>
    </row>
    <row r="60" spans="1:45" ht="21.95" customHeight="1">
      <c r="A60" s="230">
        <v>21</v>
      </c>
      <c r="C60" s="502" t="str">
        <f t="shared" si="0"/>
        <v/>
      </c>
      <c r="D60" s="503"/>
      <c r="E60" s="504"/>
      <c r="F60" s="534"/>
      <c r="G60" s="535"/>
      <c r="H60" s="535"/>
      <c r="I60" s="536"/>
      <c r="J60" s="534"/>
      <c r="K60" s="535"/>
      <c r="L60" s="535"/>
      <c r="M60" s="536"/>
      <c r="N60" s="485"/>
      <c r="O60" s="487"/>
      <c r="P60" s="489"/>
      <c r="Q60" s="537"/>
      <c r="R60" s="538"/>
      <c r="S60" s="537"/>
      <c r="T60" s="538"/>
      <c r="V60" s="229"/>
      <c r="W60" s="229"/>
      <c r="AP60" s="289"/>
      <c r="AQ60" s="289"/>
      <c r="AR60" s="289"/>
      <c r="AS60" s="289"/>
    </row>
    <row r="61" spans="1:45" ht="21.95" customHeight="1">
      <c r="A61" s="230">
        <v>22</v>
      </c>
      <c r="C61" s="502" t="str">
        <f t="shared" si="0"/>
        <v/>
      </c>
      <c r="D61" s="503"/>
      <c r="E61" s="504"/>
      <c r="F61" s="534"/>
      <c r="G61" s="535"/>
      <c r="H61" s="535"/>
      <c r="I61" s="536"/>
      <c r="J61" s="534"/>
      <c r="K61" s="535"/>
      <c r="L61" s="535"/>
      <c r="M61" s="536"/>
      <c r="N61" s="485"/>
      <c r="O61" s="487"/>
      <c r="P61" s="489"/>
      <c r="Q61" s="537"/>
      <c r="R61" s="538"/>
      <c r="S61" s="537"/>
      <c r="T61" s="538"/>
      <c r="V61" s="248" t="s">
        <v>178</v>
      </c>
      <c r="W61" s="532">
        <f>D35</f>
        <v>0</v>
      </c>
      <c r="X61" s="532"/>
      <c r="Y61" s="532"/>
      <c r="Z61" s="495" t="s">
        <v>143</v>
      </c>
      <c r="AA61" s="496"/>
      <c r="AB61" s="497"/>
      <c r="AC61" s="327" t="s">
        <v>14</v>
      </c>
      <c r="AD61" s="237" t="s">
        <v>49</v>
      </c>
      <c r="AE61" s="238"/>
      <c r="AF61" s="238"/>
      <c r="AG61" s="238"/>
      <c r="AH61" s="238"/>
      <c r="AI61" s="238"/>
      <c r="AJ61" s="239"/>
      <c r="AK61" s="240"/>
      <c r="AL61" s="240"/>
      <c r="AM61" s="240"/>
      <c r="AN61" s="240"/>
      <c r="AO61" s="241"/>
      <c r="AP61" s="289"/>
      <c r="AQ61" s="289"/>
      <c r="AR61" s="289"/>
      <c r="AS61" s="289"/>
    </row>
    <row r="62" spans="1:45" ht="21.95" customHeight="1">
      <c r="A62" s="230">
        <v>23</v>
      </c>
      <c r="C62" s="502" t="str">
        <f t="shared" si="0"/>
        <v/>
      </c>
      <c r="D62" s="503"/>
      <c r="E62" s="504"/>
      <c r="F62" s="534"/>
      <c r="G62" s="535"/>
      <c r="H62" s="535"/>
      <c r="I62" s="536"/>
      <c r="J62" s="534"/>
      <c r="K62" s="535"/>
      <c r="L62" s="535"/>
      <c r="M62" s="536"/>
      <c r="N62" s="485"/>
      <c r="O62" s="487"/>
      <c r="P62" s="489"/>
      <c r="Q62" s="537"/>
      <c r="R62" s="538"/>
      <c r="S62" s="537"/>
      <c r="T62" s="538"/>
      <c r="V62" s="501" t="s">
        <v>152</v>
      </c>
      <c r="W62" s="501"/>
      <c r="X62" s="533">
        <f>SUM(Z78,AH78)</f>
        <v>0</v>
      </c>
      <c r="Y62" s="533"/>
      <c r="Z62" s="498"/>
      <c r="AA62" s="499"/>
      <c r="AB62" s="500"/>
      <c r="AC62" s="328" t="s">
        <v>254</v>
      </c>
      <c r="AD62" s="242" t="s">
        <v>144</v>
      </c>
      <c r="AE62" s="243"/>
      <c r="AF62" s="243"/>
      <c r="AG62" s="243"/>
      <c r="AH62" s="243"/>
      <c r="AI62" s="243"/>
      <c r="AJ62" s="244"/>
      <c r="AK62" s="245"/>
      <c r="AL62" s="245"/>
      <c r="AM62" s="245"/>
      <c r="AN62" s="245"/>
      <c r="AO62" s="236"/>
      <c r="AP62" s="289"/>
      <c r="AQ62" s="289"/>
      <c r="AR62" s="289"/>
      <c r="AS62" s="292"/>
    </row>
    <row r="63" spans="1:45" ht="21.95" customHeight="1">
      <c r="A63" s="230">
        <v>24</v>
      </c>
      <c r="C63" s="502" t="str">
        <f t="shared" si="0"/>
        <v/>
      </c>
      <c r="D63" s="503"/>
      <c r="E63" s="504"/>
      <c r="F63" s="534"/>
      <c r="G63" s="535"/>
      <c r="H63" s="535"/>
      <c r="I63" s="536"/>
      <c r="J63" s="534"/>
      <c r="K63" s="535"/>
      <c r="L63" s="535"/>
      <c r="M63" s="536"/>
      <c r="N63" s="485"/>
      <c r="O63" s="487"/>
      <c r="P63" s="489"/>
      <c r="Q63" s="537"/>
      <c r="R63" s="538"/>
      <c r="S63" s="537"/>
      <c r="T63" s="538"/>
      <c r="V63" s="490" t="s">
        <v>140</v>
      </c>
      <c r="W63" s="491"/>
      <c r="X63" s="491"/>
      <c r="Y63" s="491"/>
      <c r="Z63" s="491"/>
      <c r="AA63" s="491"/>
      <c r="AB63" s="491"/>
      <c r="AC63" s="491"/>
      <c r="AD63" s="490" t="s">
        <v>5</v>
      </c>
      <c r="AE63" s="491"/>
      <c r="AF63" s="491"/>
      <c r="AG63" s="491"/>
      <c r="AH63" s="491"/>
      <c r="AI63" s="491"/>
      <c r="AJ63" s="491"/>
      <c r="AK63" s="491"/>
      <c r="AL63" s="490" t="s">
        <v>142</v>
      </c>
      <c r="AM63" s="491"/>
      <c r="AN63" s="491"/>
      <c r="AO63" s="492"/>
      <c r="AP63" s="293"/>
      <c r="AQ63" s="293"/>
      <c r="AR63" s="289"/>
      <c r="AS63" s="292"/>
    </row>
    <row r="64" spans="1:45" ht="21.95" customHeight="1">
      <c r="A64" s="230">
        <v>25</v>
      </c>
      <c r="C64" s="502" t="str">
        <f t="shared" si="0"/>
        <v/>
      </c>
      <c r="D64" s="503"/>
      <c r="E64" s="504"/>
      <c r="F64" s="534"/>
      <c r="G64" s="535"/>
      <c r="H64" s="535"/>
      <c r="I64" s="536"/>
      <c r="J64" s="534"/>
      <c r="K64" s="535"/>
      <c r="L64" s="535"/>
      <c r="M64" s="536"/>
      <c r="N64" s="485"/>
      <c r="O64" s="487"/>
      <c r="P64" s="489"/>
      <c r="Q64" s="537"/>
      <c r="R64" s="538"/>
      <c r="S64" s="537"/>
      <c r="T64" s="538"/>
      <c r="V64" s="502" t="s">
        <v>33</v>
      </c>
      <c r="W64" s="503"/>
      <c r="X64" s="503"/>
      <c r="Y64" s="504"/>
      <c r="Z64" s="494" t="s">
        <v>237</v>
      </c>
      <c r="AA64" s="494"/>
      <c r="AB64" s="502" t="s">
        <v>141</v>
      </c>
      <c r="AC64" s="503"/>
      <c r="AD64" s="502" t="s">
        <v>33</v>
      </c>
      <c r="AE64" s="503"/>
      <c r="AF64" s="503"/>
      <c r="AG64" s="504"/>
      <c r="AH64" s="494" t="s">
        <v>273</v>
      </c>
      <c r="AI64" s="494"/>
      <c r="AJ64" s="494" t="s">
        <v>141</v>
      </c>
      <c r="AK64" s="494"/>
      <c r="AL64" s="494" t="s">
        <v>240</v>
      </c>
      <c r="AM64" s="494"/>
      <c r="AN64" s="502" t="s">
        <v>141</v>
      </c>
      <c r="AO64" s="504"/>
      <c r="AP64" s="555"/>
      <c r="AQ64" s="555"/>
      <c r="AR64" s="289"/>
      <c r="AS64" s="292"/>
    </row>
    <row r="65" spans="1:45" ht="21.95" customHeight="1">
      <c r="A65" s="230">
        <v>26</v>
      </c>
      <c r="C65" s="502" t="str">
        <f t="shared" si="0"/>
        <v/>
      </c>
      <c r="D65" s="503"/>
      <c r="E65" s="504"/>
      <c r="F65" s="534"/>
      <c r="G65" s="535"/>
      <c r="H65" s="535"/>
      <c r="I65" s="536"/>
      <c r="J65" s="534"/>
      <c r="K65" s="535"/>
      <c r="L65" s="535"/>
      <c r="M65" s="536"/>
      <c r="N65" s="485"/>
      <c r="O65" s="487"/>
      <c r="P65" s="489"/>
      <c r="Q65" s="537"/>
      <c r="R65" s="538"/>
      <c r="S65" s="537"/>
      <c r="T65" s="538"/>
      <c r="V65" s="510" t="s">
        <v>236</v>
      </c>
      <c r="W65" s="487"/>
      <c r="X65" s="488"/>
      <c r="Y65" s="489"/>
      <c r="Z65" s="329"/>
      <c r="AA65" s="294" t="s">
        <v>238</v>
      </c>
      <c r="AB65" s="487"/>
      <c r="AC65" s="489"/>
      <c r="AD65" s="510" t="s">
        <v>236</v>
      </c>
      <c r="AE65" s="516" t="s">
        <v>145</v>
      </c>
      <c r="AF65" s="517"/>
      <c r="AG65" s="518"/>
      <c r="AH65" s="329"/>
      <c r="AI65" s="294" t="s">
        <v>238</v>
      </c>
      <c r="AJ65" s="547"/>
      <c r="AK65" s="548"/>
      <c r="AL65" s="329"/>
      <c r="AM65" s="294" t="s">
        <v>238</v>
      </c>
      <c r="AN65" s="487"/>
      <c r="AO65" s="489"/>
      <c r="AP65" s="554"/>
      <c r="AQ65" s="554"/>
      <c r="AR65" s="289"/>
      <c r="AS65" s="292"/>
    </row>
    <row r="66" spans="1:45" ht="21.95" customHeight="1">
      <c r="A66" s="230">
        <v>27</v>
      </c>
      <c r="C66" s="502" t="str">
        <f t="shared" si="0"/>
        <v/>
      </c>
      <c r="D66" s="503"/>
      <c r="E66" s="504"/>
      <c r="F66" s="534"/>
      <c r="G66" s="535"/>
      <c r="H66" s="535"/>
      <c r="I66" s="536"/>
      <c r="J66" s="534"/>
      <c r="K66" s="535"/>
      <c r="L66" s="535"/>
      <c r="M66" s="536"/>
      <c r="N66" s="485"/>
      <c r="O66" s="487"/>
      <c r="P66" s="489"/>
      <c r="Q66" s="537"/>
      <c r="R66" s="538"/>
      <c r="S66" s="537"/>
      <c r="T66" s="538"/>
      <c r="V66" s="511"/>
      <c r="W66" s="487"/>
      <c r="X66" s="488"/>
      <c r="Y66" s="489"/>
      <c r="Z66" s="329"/>
      <c r="AA66" s="294" t="s">
        <v>238</v>
      </c>
      <c r="AB66" s="487"/>
      <c r="AC66" s="489"/>
      <c r="AD66" s="511"/>
      <c r="AE66" s="516" t="s">
        <v>146</v>
      </c>
      <c r="AF66" s="517"/>
      <c r="AG66" s="518"/>
      <c r="AH66" s="329"/>
      <c r="AI66" s="294" t="s">
        <v>238</v>
      </c>
      <c r="AJ66" s="547"/>
      <c r="AK66" s="548"/>
      <c r="AL66" s="329"/>
      <c r="AM66" s="294" t="s">
        <v>238</v>
      </c>
      <c r="AN66" s="487"/>
      <c r="AO66" s="489"/>
      <c r="AP66" s="554"/>
      <c r="AQ66" s="554"/>
      <c r="AR66" s="289"/>
      <c r="AS66" s="292"/>
    </row>
    <row r="67" spans="1:45" ht="21.95" customHeight="1">
      <c r="A67" s="230">
        <v>28</v>
      </c>
      <c r="C67" s="502" t="str">
        <f t="shared" si="0"/>
        <v/>
      </c>
      <c r="D67" s="503"/>
      <c r="E67" s="504"/>
      <c r="F67" s="534"/>
      <c r="G67" s="535"/>
      <c r="H67" s="535"/>
      <c r="I67" s="536"/>
      <c r="J67" s="534"/>
      <c r="K67" s="535"/>
      <c r="L67" s="535"/>
      <c r="M67" s="536"/>
      <c r="N67" s="485"/>
      <c r="O67" s="487"/>
      <c r="P67" s="489"/>
      <c r="Q67" s="537"/>
      <c r="R67" s="538"/>
      <c r="S67" s="537"/>
      <c r="T67" s="538"/>
      <c r="V67" s="511"/>
      <c r="W67" s="487"/>
      <c r="X67" s="488"/>
      <c r="Y67" s="489"/>
      <c r="Z67" s="329"/>
      <c r="AA67" s="294" t="s">
        <v>238</v>
      </c>
      <c r="AB67" s="487"/>
      <c r="AC67" s="489"/>
      <c r="AD67" s="511"/>
      <c r="AE67" s="516" t="s">
        <v>150</v>
      </c>
      <c r="AF67" s="517"/>
      <c r="AG67" s="518"/>
      <c r="AH67" s="329"/>
      <c r="AI67" s="294" t="s">
        <v>238</v>
      </c>
      <c r="AJ67" s="547"/>
      <c r="AK67" s="548"/>
      <c r="AL67" s="329"/>
      <c r="AM67" s="294" t="s">
        <v>238</v>
      </c>
      <c r="AN67" s="487"/>
      <c r="AO67" s="489"/>
      <c r="AP67" s="554"/>
      <c r="AQ67" s="554"/>
      <c r="AR67" s="289"/>
      <c r="AS67" s="292"/>
    </row>
    <row r="68" spans="1:45" ht="21.95" customHeight="1">
      <c r="A68" s="230">
        <v>29</v>
      </c>
      <c r="C68" s="502" t="str">
        <f t="shared" si="0"/>
        <v/>
      </c>
      <c r="D68" s="503"/>
      <c r="E68" s="504"/>
      <c r="F68" s="534"/>
      <c r="G68" s="535"/>
      <c r="H68" s="535"/>
      <c r="I68" s="536"/>
      <c r="J68" s="534"/>
      <c r="K68" s="535"/>
      <c r="L68" s="535"/>
      <c r="M68" s="536"/>
      <c r="N68" s="485"/>
      <c r="O68" s="487"/>
      <c r="P68" s="489"/>
      <c r="Q68" s="537"/>
      <c r="R68" s="538"/>
      <c r="S68" s="537"/>
      <c r="T68" s="538"/>
      <c r="V68" s="511"/>
      <c r="W68" s="487"/>
      <c r="X68" s="488"/>
      <c r="Y68" s="489"/>
      <c r="Z68" s="329"/>
      <c r="AA68" s="294" t="s">
        <v>238</v>
      </c>
      <c r="AB68" s="487"/>
      <c r="AC68" s="489"/>
      <c r="AD68" s="511"/>
      <c r="AE68" s="549" t="s">
        <v>149</v>
      </c>
      <c r="AF68" s="550"/>
      <c r="AG68" s="551"/>
      <c r="AH68" s="329"/>
      <c r="AI68" s="294" t="s">
        <v>238</v>
      </c>
      <c r="AJ68" s="547"/>
      <c r="AK68" s="548"/>
      <c r="AL68" s="329"/>
      <c r="AM68" s="294" t="s">
        <v>238</v>
      </c>
      <c r="AN68" s="487"/>
      <c r="AO68" s="489"/>
      <c r="AP68" s="554"/>
      <c r="AQ68" s="554"/>
      <c r="AR68" s="289"/>
      <c r="AS68" s="292"/>
    </row>
    <row r="69" spans="1:45" ht="21.95" customHeight="1">
      <c r="A69" s="230">
        <v>30</v>
      </c>
      <c r="C69" s="502" t="str">
        <f t="shared" si="0"/>
        <v/>
      </c>
      <c r="D69" s="503"/>
      <c r="E69" s="504"/>
      <c r="F69" s="534"/>
      <c r="G69" s="535"/>
      <c r="H69" s="535"/>
      <c r="I69" s="536"/>
      <c r="J69" s="534"/>
      <c r="K69" s="535"/>
      <c r="L69" s="535"/>
      <c r="M69" s="536"/>
      <c r="N69" s="485"/>
      <c r="O69" s="487"/>
      <c r="P69" s="489"/>
      <c r="Q69" s="537"/>
      <c r="R69" s="538"/>
      <c r="S69" s="537"/>
      <c r="T69" s="538"/>
      <c r="V69" s="511"/>
      <c r="W69" s="487"/>
      <c r="X69" s="488"/>
      <c r="Y69" s="489"/>
      <c r="Z69" s="329"/>
      <c r="AA69" s="294" t="s">
        <v>238</v>
      </c>
      <c r="AB69" s="487"/>
      <c r="AC69" s="489"/>
      <c r="AD69" s="511"/>
      <c r="AE69" s="549" t="s">
        <v>147</v>
      </c>
      <c r="AF69" s="550"/>
      <c r="AG69" s="551"/>
      <c r="AH69" s="329"/>
      <c r="AI69" s="294" t="s">
        <v>238</v>
      </c>
      <c r="AJ69" s="547"/>
      <c r="AK69" s="548"/>
      <c r="AL69" s="329"/>
      <c r="AM69" s="294" t="s">
        <v>238</v>
      </c>
      <c r="AN69" s="487"/>
      <c r="AO69" s="489"/>
      <c r="AP69" s="554"/>
      <c r="AQ69" s="554"/>
      <c r="AR69" s="289"/>
      <c r="AS69" s="292"/>
    </row>
    <row r="70" spans="1:45" ht="21.95" customHeight="1">
      <c r="A70" s="230">
        <v>31</v>
      </c>
      <c r="C70" s="502" t="str">
        <f t="shared" si="0"/>
        <v/>
      </c>
      <c r="D70" s="503"/>
      <c r="E70" s="504"/>
      <c r="F70" s="534"/>
      <c r="G70" s="535"/>
      <c r="H70" s="535"/>
      <c r="I70" s="536"/>
      <c r="J70" s="534"/>
      <c r="K70" s="535"/>
      <c r="L70" s="535"/>
      <c r="M70" s="536"/>
      <c r="N70" s="485"/>
      <c r="O70" s="487"/>
      <c r="P70" s="489"/>
      <c r="Q70" s="537"/>
      <c r="R70" s="538"/>
      <c r="S70" s="537"/>
      <c r="T70" s="538"/>
      <c r="V70" s="511"/>
      <c r="W70" s="487"/>
      <c r="X70" s="488"/>
      <c r="Y70" s="489"/>
      <c r="Z70" s="329"/>
      <c r="AA70" s="294" t="s">
        <v>238</v>
      </c>
      <c r="AB70" s="487"/>
      <c r="AC70" s="489"/>
      <c r="AD70" s="511"/>
      <c r="AE70" s="549" t="s">
        <v>148</v>
      </c>
      <c r="AF70" s="550"/>
      <c r="AG70" s="551"/>
      <c r="AH70" s="329"/>
      <c r="AI70" s="294" t="s">
        <v>238</v>
      </c>
      <c r="AJ70" s="547"/>
      <c r="AK70" s="548"/>
      <c r="AL70" s="329"/>
      <c r="AM70" s="294" t="s">
        <v>238</v>
      </c>
      <c r="AN70" s="487"/>
      <c r="AO70" s="489"/>
      <c r="AP70" s="554"/>
      <c r="AQ70" s="554"/>
      <c r="AR70" s="289"/>
      <c r="AS70" s="292"/>
    </row>
    <row r="71" spans="1:45" ht="21.95" customHeight="1">
      <c r="A71" s="230">
        <v>32</v>
      </c>
      <c r="C71" s="502" t="str">
        <f t="shared" si="0"/>
        <v/>
      </c>
      <c r="D71" s="503"/>
      <c r="E71" s="504"/>
      <c r="F71" s="534"/>
      <c r="G71" s="535"/>
      <c r="H71" s="535"/>
      <c r="I71" s="536"/>
      <c r="J71" s="534"/>
      <c r="K71" s="535"/>
      <c r="L71" s="535"/>
      <c r="M71" s="536"/>
      <c r="N71" s="485"/>
      <c r="O71" s="487"/>
      <c r="P71" s="489"/>
      <c r="Q71" s="537"/>
      <c r="R71" s="538"/>
      <c r="S71" s="537"/>
      <c r="T71" s="538"/>
      <c r="V71" s="511"/>
      <c r="W71" s="487"/>
      <c r="X71" s="488"/>
      <c r="Y71" s="489"/>
      <c r="Z71" s="329"/>
      <c r="AA71" s="294" t="s">
        <v>238</v>
      </c>
      <c r="AB71" s="487"/>
      <c r="AC71" s="489"/>
      <c r="AD71" s="511"/>
      <c r="AE71" s="262" t="s">
        <v>151</v>
      </c>
      <c r="AF71" s="530"/>
      <c r="AG71" s="531"/>
      <c r="AH71" s="329"/>
      <c r="AI71" s="294" t="s">
        <v>238</v>
      </c>
      <c r="AJ71" s="547"/>
      <c r="AK71" s="548"/>
      <c r="AL71" s="329"/>
      <c r="AM71" s="294" t="s">
        <v>238</v>
      </c>
      <c r="AN71" s="487"/>
      <c r="AO71" s="489"/>
      <c r="AP71" s="554"/>
      <c r="AQ71" s="554"/>
      <c r="AR71" s="289"/>
      <c r="AS71" s="292"/>
    </row>
    <row r="72" spans="1:45" ht="21.95" customHeight="1">
      <c r="A72" s="230">
        <v>33</v>
      </c>
      <c r="C72" s="502" t="str">
        <f t="shared" si="0"/>
        <v/>
      </c>
      <c r="D72" s="503"/>
      <c r="E72" s="504"/>
      <c r="F72" s="534"/>
      <c r="G72" s="535"/>
      <c r="H72" s="535"/>
      <c r="I72" s="536"/>
      <c r="J72" s="534"/>
      <c r="K72" s="535"/>
      <c r="L72" s="535"/>
      <c r="M72" s="536"/>
      <c r="N72" s="485"/>
      <c r="O72" s="487"/>
      <c r="P72" s="489"/>
      <c r="Q72" s="537"/>
      <c r="R72" s="538"/>
      <c r="S72" s="537"/>
      <c r="T72" s="538"/>
      <c r="V72" s="511"/>
      <c r="W72" s="487"/>
      <c r="X72" s="488"/>
      <c r="Y72" s="489"/>
      <c r="Z72" s="329"/>
      <c r="AA72" s="294" t="s">
        <v>238</v>
      </c>
      <c r="AB72" s="487"/>
      <c r="AC72" s="489"/>
      <c r="AD72" s="511"/>
      <c r="AE72" s="262" t="s">
        <v>151</v>
      </c>
      <c r="AF72" s="530"/>
      <c r="AG72" s="531"/>
      <c r="AH72" s="329"/>
      <c r="AI72" s="294" t="s">
        <v>238</v>
      </c>
      <c r="AJ72" s="547"/>
      <c r="AK72" s="548"/>
      <c r="AL72" s="329"/>
      <c r="AM72" s="294" t="s">
        <v>238</v>
      </c>
      <c r="AN72" s="487"/>
      <c r="AO72" s="489"/>
      <c r="AP72" s="554"/>
      <c r="AQ72" s="554"/>
      <c r="AR72" s="289"/>
      <c r="AS72" s="292"/>
    </row>
    <row r="73" spans="1:45" ht="21.95" customHeight="1">
      <c r="A73" s="230">
        <v>34</v>
      </c>
      <c r="C73" s="502" t="str">
        <f t="shared" si="0"/>
        <v/>
      </c>
      <c r="D73" s="503"/>
      <c r="E73" s="504"/>
      <c r="F73" s="534"/>
      <c r="G73" s="535"/>
      <c r="H73" s="535"/>
      <c r="I73" s="536"/>
      <c r="J73" s="534"/>
      <c r="K73" s="535"/>
      <c r="L73" s="535"/>
      <c r="M73" s="536"/>
      <c r="N73" s="485"/>
      <c r="O73" s="487"/>
      <c r="P73" s="489"/>
      <c r="Q73" s="537"/>
      <c r="R73" s="538"/>
      <c r="S73" s="537"/>
      <c r="T73" s="538"/>
      <c r="V73" s="511"/>
      <c r="W73" s="487"/>
      <c r="X73" s="488"/>
      <c r="Y73" s="489"/>
      <c r="Z73" s="329"/>
      <c r="AA73" s="294" t="s">
        <v>238</v>
      </c>
      <c r="AB73" s="487"/>
      <c r="AC73" s="489"/>
      <c r="AD73" s="511"/>
      <c r="AE73" s="262" t="s">
        <v>151</v>
      </c>
      <c r="AF73" s="530"/>
      <c r="AG73" s="531"/>
      <c r="AH73" s="329"/>
      <c r="AI73" s="294" t="s">
        <v>238</v>
      </c>
      <c r="AJ73" s="547"/>
      <c r="AK73" s="548"/>
      <c r="AL73" s="329"/>
      <c r="AM73" s="294" t="s">
        <v>238</v>
      </c>
      <c r="AN73" s="487"/>
      <c r="AO73" s="489"/>
      <c r="AP73" s="554"/>
      <c r="AQ73" s="554"/>
      <c r="AR73" s="289"/>
      <c r="AS73" s="292"/>
    </row>
    <row r="74" spans="1:45" ht="21.95" customHeight="1">
      <c r="A74" s="230">
        <v>35</v>
      </c>
      <c r="C74" s="502" t="str">
        <f t="shared" si="0"/>
        <v/>
      </c>
      <c r="D74" s="503"/>
      <c r="E74" s="504"/>
      <c r="F74" s="534"/>
      <c r="G74" s="535"/>
      <c r="H74" s="535"/>
      <c r="I74" s="536"/>
      <c r="J74" s="534"/>
      <c r="K74" s="535"/>
      <c r="L74" s="535"/>
      <c r="M74" s="536"/>
      <c r="N74" s="485"/>
      <c r="O74" s="487"/>
      <c r="P74" s="489"/>
      <c r="Q74" s="537"/>
      <c r="R74" s="538"/>
      <c r="S74" s="537"/>
      <c r="T74" s="538"/>
      <c r="V74" s="511"/>
      <c r="W74" s="487"/>
      <c r="X74" s="488"/>
      <c r="Y74" s="489"/>
      <c r="Z74" s="329"/>
      <c r="AA74" s="294" t="s">
        <v>238</v>
      </c>
      <c r="AB74" s="487"/>
      <c r="AC74" s="489"/>
      <c r="AD74" s="511"/>
      <c r="AE74" s="262" t="s">
        <v>151</v>
      </c>
      <c r="AF74" s="530"/>
      <c r="AG74" s="531"/>
      <c r="AH74" s="329"/>
      <c r="AI74" s="294" t="s">
        <v>238</v>
      </c>
      <c r="AJ74" s="547"/>
      <c r="AK74" s="548"/>
      <c r="AL74" s="329"/>
      <c r="AM74" s="294" t="s">
        <v>238</v>
      </c>
      <c r="AN74" s="487"/>
      <c r="AO74" s="489"/>
      <c r="AP74" s="554"/>
      <c r="AQ74" s="554"/>
      <c r="AR74" s="289"/>
      <c r="AS74" s="292"/>
    </row>
    <row r="75" spans="1:45" ht="21.95" customHeight="1">
      <c r="C75" s="256"/>
      <c r="D75" s="230"/>
      <c r="V75" s="511"/>
      <c r="W75" s="487"/>
      <c r="X75" s="488"/>
      <c r="Y75" s="489"/>
      <c r="Z75" s="329"/>
      <c r="AA75" s="294" t="s">
        <v>238</v>
      </c>
      <c r="AB75" s="487"/>
      <c r="AC75" s="489"/>
      <c r="AD75" s="511"/>
      <c r="AE75" s="262" t="s">
        <v>151</v>
      </c>
      <c r="AF75" s="530"/>
      <c r="AG75" s="531"/>
      <c r="AH75" s="329"/>
      <c r="AI75" s="294" t="s">
        <v>238</v>
      </c>
      <c r="AJ75" s="547"/>
      <c r="AK75" s="548"/>
      <c r="AL75" s="329"/>
      <c r="AM75" s="294" t="s">
        <v>238</v>
      </c>
      <c r="AN75" s="487"/>
      <c r="AO75" s="489"/>
      <c r="AP75" s="554"/>
      <c r="AQ75" s="554"/>
      <c r="AR75" s="289"/>
      <c r="AS75" s="292"/>
    </row>
    <row r="76" spans="1:45" ht="21.95" customHeight="1">
      <c r="C76" s="230"/>
      <c r="D76" s="230"/>
      <c r="V76" s="512"/>
      <c r="W76" s="487"/>
      <c r="X76" s="488"/>
      <c r="Y76" s="489"/>
      <c r="Z76" s="329"/>
      <c r="AA76" s="294" t="s">
        <v>238</v>
      </c>
      <c r="AB76" s="487"/>
      <c r="AC76" s="489"/>
      <c r="AD76" s="512"/>
      <c r="AE76" s="262" t="s">
        <v>151</v>
      </c>
      <c r="AF76" s="530"/>
      <c r="AG76" s="531"/>
      <c r="AH76" s="329"/>
      <c r="AI76" s="294" t="s">
        <v>238</v>
      </c>
      <c r="AJ76" s="547"/>
      <c r="AK76" s="548"/>
      <c r="AL76" s="329"/>
      <c r="AM76" s="294" t="s">
        <v>238</v>
      </c>
      <c r="AN76" s="487"/>
      <c r="AO76" s="489"/>
      <c r="AP76" s="554"/>
      <c r="AQ76" s="554"/>
      <c r="AR76" s="289"/>
      <c r="AS76" s="292"/>
    </row>
    <row r="77" spans="1:45" ht="21.95" customHeight="1">
      <c r="C77" s="230"/>
      <c r="D77" s="230"/>
      <c r="V77" s="501" t="s">
        <v>235</v>
      </c>
      <c r="W77" s="501"/>
      <c r="X77" s="501"/>
      <c r="Y77" s="501"/>
      <c r="Z77" s="329"/>
      <c r="AA77" s="294" t="s">
        <v>238</v>
      </c>
      <c r="AB77" s="508"/>
      <c r="AC77" s="509"/>
      <c r="AD77" s="490" t="s">
        <v>235</v>
      </c>
      <c r="AE77" s="491"/>
      <c r="AF77" s="491"/>
      <c r="AG77" s="492"/>
      <c r="AH77" s="329"/>
      <c r="AI77" s="294" t="s">
        <v>238</v>
      </c>
      <c r="AJ77" s="493"/>
      <c r="AK77" s="493"/>
      <c r="AL77" s="493"/>
      <c r="AM77" s="493"/>
      <c r="AN77" s="545"/>
      <c r="AO77" s="546"/>
      <c r="AP77" s="291"/>
      <c r="AQ77" s="291"/>
      <c r="AR77" s="289"/>
      <c r="AS77" s="292"/>
    </row>
    <row r="78" spans="1:45" ht="21.95" customHeight="1">
      <c r="C78" s="230"/>
      <c r="D78" s="230"/>
      <c r="V78" s="506" t="s">
        <v>215</v>
      </c>
      <c r="W78" s="506"/>
      <c r="X78" s="506"/>
      <c r="Y78" s="506"/>
      <c r="Z78" s="295">
        <f>SUM(Z65:Z77)</f>
        <v>0</v>
      </c>
      <c r="AA78" s="294" t="s">
        <v>238</v>
      </c>
      <c r="AB78" s="507"/>
      <c r="AC78" s="507"/>
      <c r="AD78" s="556" t="s">
        <v>215</v>
      </c>
      <c r="AE78" s="557"/>
      <c r="AF78" s="557"/>
      <c r="AG78" s="558"/>
      <c r="AH78" s="295">
        <f>SUM(AH65:AI77)</f>
        <v>0</v>
      </c>
      <c r="AI78" s="294" t="s">
        <v>238</v>
      </c>
      <c r="AJ78" s="493"/>
      <c r="AK78" s="493"/>
      <c r="AL78" s="295">
        <f>SUM(AL65:AL76)</f>
        <v>0</v>
      </c>
      <c r="AM78" s="294" t="s">
        <v>238</v>
      </c>
      <c r="AN78" s="505"/>
      <c r="AO78" s="505"/>
      <c r="AP78" s="291"/>
      <c r="AQ78" s="291"/>
      <c r="AR78" s="289"/>
      <c r="AS78" s="292"/>
    </row>
    <row r="79" spans="1:45" ht="21.95" customHeight="1">
      <c r="C79" s="230"/>
      <c r="D79" s="230"/>
      <c r="V79" s="229"/>
      <c r="W79" s="229"/>
      <c r="AP79" s="289"/>
      <c r="AQ79" s="289"/>
      <c r="AR79" s="289"/>
      <c r="AS79" s="292"/>
    </row>
    <row r="80" spans="1:45" ht="21.95" customHeight="1">
      <c r="C80" s="230"/>
      <c r="D80" s="230"/>
      <c r="V80" s="248" t="s">
        <v>179</v>
      </c>
      <c r="W80" s="532">
        <f>D36</f>
        <v>0</v>
      </c>
      <c r="X80" s="532"/>
      <c r="Y80" s="532"/>
      <c r="Z80" s="495" t="s">
        <v>143</v>
      </c>
      <c r="AA80" s="496"/>
      <c r="AB80" s="497"/>
      <c r="AC80" s="327" t="s">
        <v>14</v>
      </c>
      <c r="AD80" s="237" t="s">
        <v>49</v>
      </c>
      <c r="AE80" s="238"/>
      <c r="AF80" s="238"/>
      <c r="AG80" s="238"/>
      <c r="AH80" s="238"/>
      <c r="AI80" s="238"/>
      <c r="AJ80" s="239"/>
      <c r="AK80" s="240"/>
      <c r="AL80" s="240"/>
      <c r="AM80" s="240"/>
      <c r="AN80" s="240"/>
      <c r="AO80" s="241"/>
      <c r="AP80" s="289"/>
      <c r="AQ80" s="289"/>
      <c r="AR80" s="289"/>
      <c r="AS80" s="292"/>
    </row>
    <row r="81" spans="3:45" ht="21.95" customHeight="1">
      <c r="C81" s="230"/>
      <c r="D81" s="230"/>
      <c r="V81" s="501" t="s">
        <v>152</v>
      </c>
      <c r="W81" s="501"/>
      <c r="X81" s="533">
        <f>SUM(Z97,AH97)</f>
        <v>0</v>
      </c>
      <c r="Y81" s="533"/>
      <c r="Z81" s="498"/>
      <c r="AA81" s="499"/>
      <c r="AB81" s="500"/>
      <c r="AC81" s="328" t="s">
        <v>254</v>
      </c>
      <c r="AD81" s="242" t="s">
        <v>144</v>
      </c>
      <c r="AE81" s="243"/>
      <c r="AF81" s="243"/>
      <c r="AG81" s="243"/>
      <c r="AH81" s="243"/>
      <c r="AI81" s="243"/>
      <c r="AJ81" s="244"/>
      <c r="AK81" s="245"/>
      <c r="AL81" s="286"/>
      <c r="AM81" s="286"/>
      <c r="AN81" s="245"/>
      <c r="AO81" s="236"/>
      <c r="AP81" s="289"/>
      <c r="AQ81" s="289"/>
      <c r="AR81" s="289"/>
      <c r="AS81" s="292"/>
    </row>
    <row r="82" spans="3:45" ht="21.95" customHeight="1">
      <c r="C82" s="230"/>
      <c r="D82" s="230"/>
      <c r="V82" s="490" t="s">
        <v>140</v>
      </c>
      <c r="W82" s="491"/>
      <c r="X82" s="491"/>
      <c r="Y82" s="491"/>
      <c r="Z82" s="491"/>
      <c r="AA82" s="491"/>
      <c r="AB82" s="491"/>
      <c r="AC82" s="491"/>
      <c r="AD82" s="490" t="s">
        <v>5</v>
      </c>
      <c r="AE82" s="491"/>
      <c r="AF82" s="491"/>
      <c r="AG82" s="491"/>
      <c r="AH82" s="491"/>
      <c r="AI82" s="491"/>
      <c r="AJ82" s="491"/>
      <c r="AK82" s="491"/>
      <c r="AL82" s="490" t="s">
        <v>142</v>
      </c>
      <c r="AM82" s="491"/>
      <c r="AN82" s="491"/>
      <c r="AO82" s="492"/>
      <c r="AP82" s="287"/>
      <c r="AQ82" s="287"/>
      <c r="AR82" s="286"/>
    </row>
    <row r="83" spans="3:45" ht="21.95" customHeight="1">
      <c r="C83" s="230"/>
      <c r="D83" s="230"/>
      <c r="V83" s="502" t="s">
        <v>33</v>
      </c>
      <c r="W83" s="503"/>
      <c r="X83" s="503"/>
      <c r="Y83" s="503"/>
      <c r="Z83" s="494" t="s">
        <v>237</v>
      </c>
      <c r="AA83" s="494"/>
      <c r="AB83" s="502" t="s">
        <v>141</v>
      </c>
      <c r="AC83" s="504"/>
      <c r="AD83" s="285"/>
      <c r="AE83" s="494" t="s">
        <v>33</v>
      </c>
      <c r="AF83" s="494"/>
      <c r="AG83" s="494"/>
      <c r="AH83" s="494" t="s">
        <v>273</v>
      </c>
      <c r="AI83" s="494"/>
      <c r="AJ83" s="494" t="s">
        <v>141</v>
      </c>
      <c r="AK83" s="494"/>
      <c r="AL83" s="494" t="s">
        <v>240</v>
      </c>
      <c r="AM83" s="494"/>
      <c r="AN83" s="502" t="s">
        <v>141</v>
      </c>
      <c r="AO83" s="504"/>
      <c r="AP83" s="543"/>
      <c r="AQ83" s="543"/>
      <c r="AR83" s="286"/>
    </row>
    <row r="84" spans="3:45" ht="21.95" customHeight="1">
      <c r="C84" s="230"/>
      <c r="D84" s="230"/>
      <c r="V84" s="510" t="s">
        <v>236</v>
      </c>
      <c r="W84" s="487"/>
      <c r="X84" s="488"/>
      <c r="Y84" s="489"/>
      <c r="Z84" s="329"/>
      <c r="AA84" s="294" t="s">
        <v>238</v>
      </c>
      <c r="AB84" s="487"/>
      <c r="AC84" s="489"/>
      <c r="AD84" s="510" t="s">
        <v>236</v>
      </c>
      <c r="AE84" s="516" t="s">
        <v>145</v>
      </c>
      <c r="AF84" s="517"/>
      <c r="AG84" s="518"/>
      <c r="AH84" s="329"/>
      <c r="AI84" s="294" t="s">
        <v>238</v>
      </c>
      <c r="AJ84" s="547"/>
      <c r="AK84" s="548"/>
      <c r="AL84" s="329"/>
      <c r="AM84" s="294" t="s">
        <v>238</v>
      </c>
      <c r="AN84" s="487"/>
      <c r="AO84" s="489"/>
      <c r="AP84" s="542"/>
      <c r="AQ84" s="542"/>
      <c r="AR84" s="286"/>
    </row>
    <row r="85" spans="3:45" ht="21.95" customHeight="1">
      <c r="C85" s="230"/>
      <c r="D85" s="230"/>
      <c r="V85" s="511"/>
      <c r="W85" s="487"/>
      <c r="X85" s="488"/>
      <c r="Y85" s="489"/>
      <c r="Z85" s="329"/>
      <c r="AA85" s="294" t="s">
        <v>238</v>
      </c>
      <c r="AB85" s="487"/>
      <c r="AC85" s="489"/>
      <c r="AD85" s="511"/>
      <c r="AE85" s="516" t="s">
        <v>146</v>
      </c>
      <c r="AF85" s="517"/>
      <c r="AG85" s="518"/>
      <c r="AH85" s="329"/>
      <c r="AI85" s="294" t="s">
        <v>238</v>
      </c>
      <c r="AJ85" s="547"/>
      <c r="AK85" s="548"/>
      <c r="AL85" s="329"/>
      <c r="AM85" s="294" t="s">
        <v>238</v>
      </c>
      <c r="AN85" s="487"/>
      <c r="AO85" s="489"/>
      <c r="AP85" s="542"/>
      <c r="AQ85" s="542"/>
      <c r="AR85" s="286"/>
    </row>
    <row r="86" spans="3:45" ht="21.95" customHeight="1">
      <c r="C86" s="230"/>
      <c r="D86" s="230"/>
      <c r="V86" s="511"/>
      <c r="W86" s="487"/>
      <c r="X86" s="488"/>
      <c r="Y86" s="489"/>
      <c r="Z86" s="329"/>
      <c r="AA86" s="294" t="s">
        <v>238</v>
      </c>
      <c r="AB86" s="487"/>
      <c r="AC86" s="489"/>
      <c r="AD86" s="511"/>
      <c r="AE86" s="549" t="s">
        <v>150</v>
      </c>
      <c r="AF86" s="550"/>
      <c r="AG86" s="551"/>
      <c r="AH86" s="329"/>
      <c r="AI86" s="294" t="s">
        <v>238</v>
      </c>
      <c r="AJ86" s="547"/>
      <c r="AK86" s="548"/>
      <c r="AL86" s="329"/>
      <c r="AM86" s="294" t="s">
        <v>238</v>
      </c>
      <c r="AN86" s="487"/>
      <c r="AO86" s="489"/>
      <c r="AP86" s="542"/>
      <c r="AQ86" s="542"/>
      <c r="AR86" s="286"/>
    </row>
    <row r="87" spans="3:45" ht="21.95" customHeight="1">
      <c r="C87" s="230"/>
      <c r="D87" s="230"/>
      <c r="V87" s="511"/>
      <c r="W87" s="487"/>
      <c r="X87" s="488"/>
      <c r="Y87" s="489"/>
      <c r="Z87" s="329"/>
      <c r="AA87" s="294" t="s">
        <v>238</v>
      </c>
      <c r="AB87" s="487"/>
      <c r="AC87" s="489"/>
      <c r="AD87" s="511"/>
      <c r="AE87" s="549" t="s">
        <v>149</v>
      </c>
      <c r="AF87" s="550"/>
      <c r="AG87" s="551"/>
      <c r="AH87" s="329"/>
      <c r="AI87" s="294" t="s">
        <v>238</v>
      </c>
      <c r="AJ87" s="547"/>
      <c r="AK87" s="548"/>
      <c r="AL87" s="329"/>
      <c r="AM87" s="294" t="s">
        <v>238</v>
      </c>
      <c r="AN87" s="487"/>
      <c r="AO87" s="489"/>
      <c r="AP87" s="542"/>
      <c r="AQ87" s="542"/>
      <c r="AR87" s="286"/>
    </row>
    <row r="88" spans="3:45" ht="21.95" customHeight="1">
      <c r="C88" s="230"/>
      <c r="D88" s="230"/>
      <c r="V88" s="511"/>
      <c r="W88" s="487"/>
      <c r="X88" s="488"/>
      <c r="Y88" s="489"/>
      <c r="Z88" s="329"/>
      <c r="AA88" s="294" t="s">
        <v>238</v>
      </c>
      <c r="AB88" s="487"/>
      <c r="AC88" s="489"/>
      <c r="AD88" s="511"/>
      <c r="AE88" s="549" t="s">
        <v>147</v>
      </c>
      <c r="AF88" s="550"/>
      <c r="AG88" s="551"/>
      <c r="AH88" s="329"/>
      <c r="AI88" s="294" t="s">
        <v>238</v>
      </c>
      <c r="AJ88" s="547"/>
      <c r="AK88" s="548"/>
      <c r="AL88" s="329"/>
      <c r="AM88" s="294" t="s">
        <v>238</v>
      </c>
      <c r="AN88" s="487"/>
      <c r="AO88" s="489"/>
      <c r="AP88" s="542"/>
      <c r="AQ88" s="542"/>
      <c r="AR88" s="286"/>
    </row>
    <row r="89" spans="3:45" ht="21.95" customHeight="1">
      <c r="C89" s="230"/>
      <c r="D89" s="230"/>
      <c r="V89" s="511"/>
      <c r="W89" s="487"/>
      <c r="X89" s="488"/>
      <c r="Y89" s="489"/>
      <c r="Z89" s="329"/>
      <c r="AA89" s="294" t="s">
        <v>238</v>
      </c>
      <c r="AB89" s="487"/>
      <c r="AC89" s="489"/>
      <c r="AD89" s="511"/>
      <c r="AE89" s="549" t="s">
        <v>148</v>
      </c>
      <c r="AF89" s="550"/>
      <c r="AG89" s="551"/>
      <c r="AH89" s="329"/>
      <c r="AI89" s="294" t="s">
        <v>238</v>
      </c>
      <c r="AJ89" s="547"/>
      <c r="AK89" s="548"/>
      <c r="AL89" s="329"/>
      <c r="AM89" s="294" t="s">
        <v>238</v>
      </c>
      <c r="AN89" s="487"/>
      <c r="AO89" s="489"/>
      <c r="AP89" s="542"/>
      <c r="AQ89" s="542"/>
      <c r="AR89" s="286"/>
    </row>
    <row r="90" spans="3:45" ht="21.95" customHeight="1">
      <c r="C90" s="230"/>
      <c r="D90" s="230"/>
      <c r="V90" s="511"/>
      <c r="W90" s="487"/>
      <c r="X90" s="488"/>
      <c r="Y90" s="489"/>
      <c r="Z90" s="329"/>
      <c r="AA90" s="294" t="s">
        <v>238</v>
      </c>
      <c r="AB90" s="487"/>
      <c r="AC90" s="489"/>
      <c r="AD90" s="511"/>
      <c r="AE90" s="262" t="s">
        <v>151</v>
      </c>
      <c r="AF90" s="530"/>
      <c r="AG90" s="531"/>
      <c r="AH90" s="329"/>
      <c r="AI90" s="294" t="s">
        <v>238</v>
      </c>
      <c r="AJ90" s="547"/>
      <c r="AK90" s="548"/>
      <c r="AL90" s="329"/>
      <c r="AM90" s="294" t="s">
        <v>238</v>
      </c>
      <c r="AN90" s="487"/>
      <c r="AO90" s="489"/>
      <c r="AP90" s="542"/>
      <c r="AQ90" s="542"/>
      <c r="AR90" s="286"/>
    </row>
    <row r="91" spans="3:45" ht="21.95" customHeight="1">
      <c r="C91" s="230"/>
      <c r="D91" s="230"/>
      <c r="V91" s="511"/>
      <c r="W91" s="487"/>
      <c r="X91" s="488"/>
      <c r="Y91" s="489"/>
      <c r="Z91" s="329"/>
      <c r="AA91" s="294" t="s">
        <v>238</v>
      </c>
      <c r="AB91" s="487"/>
      <c r="AC91" s="489"/>
      <c r="AD91" s="511"/>
      <c r="AE91" s="262" t="s">
        <v>151</v>
      </c>
      <c r="AF91" s="530"/>
      <c r="AG91" s="531"/>
      <c r="AH91" s="329"/>
      <c r="AI91" s="294" t="s">
        <v>238</v>
      </c>
      <c r="AJ91" s="547"/>
      <c r="AK91" s="548"/>
      <c r="AL91" s="329"/>
      <c r="AM91" s="294" t="s">
        <v>238</v>
      </c>
      <c r="AN91" s="487"/>
      <c r="AO91" s="489"/>
      <c r="AP91" s="542"/>
      <c r="AQ91" s="542"/>
      <c r="AR91" s="286"/>
    </row>
    <row r="92" spans="3:45" ht="21.95" customHeight="1">
      <c r="C92" s="230"/>
      <c r="D92" s="230"/>
      <c r="V92" s="511"/>
      <c r="W92" s="487"/>
      <c r="X92" s="488"/>
      <c r="Y92" s="489"/>
      <c r="Z92" s="329"/>
      <c r="AA92" s="294" t="s">
        <v>238</v>
      </c>
      <c r="AB92" s="487"/>
      <c r="AC92" s="489"/>
      <c r="AD92" s="511"/>
      <c r="AE92" s="262" t="s">
        <v>151</v>
      </c>
      <c r="AF92" s="530"/>
      <c r="AG92" s="531"/>
      <c r="AH92" s="329"/>
      <c r="AI92" s="294" t="s">
        <v>238</v>
      </c>
      <c r="AJ92" s="547"/>
      <c r="AK92" s="548"/>
      <c r="AL92" s="329"/>
      <c r="AM92" s="294" t="s">
        <v>238</v>
      </c>
      <c r="AN92" s="487"/>
      <c r="AO92" s="489"/>
      <c r="AP92" s="542"/>
      <c r="AQ92" s="542"/>
      <c r="AR92" s="286"/>
    </row>
    <row r="93" spans="3:45" ht="21.95" customHeight="1">
      <c r="C93" s="230"/>
      <c r="D93" s="230"/>
      <c r="V93" s="511"/>
      <c r="W93" s="487"/>
      <c r="X93" s="488"/>
      <c r="Y93" s="489"/>
      <c r="Z93" s="329"/>
      <c r="AA93" s="294" t="s">
        <v>238</v>
      </c>
      <c r="AB93" s="487"/>
      <c r="AC93" s="489"/>
      <c r="AD93" s="511"/>
      <c r="AE93" s="262" t="s">
        <v>151</v>
      </c>
      <c r="AF93" s="530"/>
      <c r="AG93" s="531"/>
      <c r="AH93" s="329"/>
      <c r="AI93" s="294" t="s">
        <v>238</v>
      </c>
      <c r="AJ93" s="547"/>
      <c r="AK93" s="548"/>
      <c r="AL93" s="329"/>
      <c r="AM93" s="294" t="s">
        <v>238</v>
      </c>
      <c r="AN93" s="487"/>
      <c r="AO93" s="489"/>
      <c r="AP93" s="542"/>
      <c r="AQ93" s="542"/>
      <c r="AR93" s="286"/>
    </row>
    <row r="94" spans="3:45" ht="21.95" customHeight="1">
      <c r="C94" s="230"/>
      <c r="D94" s="230"/>
      <c r="V94" s="511"/>
      <c r="W94" s="487"/>
      <c r="X94" s="488"/>
      <c r="Y94" s="489"/>
      <c r="Z94" s="329"/>
      <c r="AA94" s="294" t="s">
        <v>238</v>
      </c>
      <c r="AB94" s="487"/>
      <c r="AC94" s="489"/>
      <c r="AD94" s="511"/>
      <c r="AE94" s="262" t="s">
        <v>151</v>
      </c>
      <c r="AF94" s="530"/>
      <c r="AG94" s="531"/>
      <c r="AH94" s="329"/>
      <c r="AI94" s="294" t="s">
        <v>238</v>
      </c>
      <c r="AJ94" s="547"/>
      <c r="AK94" s="548"/>
      <c r="AL94" s="329"/>
      <c r="AM94" s="294" t="s">
        <v>238</v>
      </c>
      <c r="AN94" s="487"/>
      <c r="AO94" s="489"/>
      <c r="AP94" s="542"/>
      <c r="AQ94" s="542"/>
      <c r="AR94" s="286"/>
    </row>
    <row r="95" spans="3:45" ht="21.95" customHeight="1">
      <c r="C95" s="230"/>
      <c r="D95" s="230"/>
      <c r="V95" s="512"/>
      <c r="W95" s="487"/>
      <c r="X95" s="488"/>
      <c r="Y95" s="489"/>
      <c r="Z95" s="329"/>
      <c r="AA95" s="294" t="s">
        <v>238</v>
      </c>
      <c r="AB95" s="487"/>
      <c r="AC95" s="489"/>
      <c r="AD95" s="512"/>
      <c r="AE95" s="262" t="s">
        <v>151</v>
      </c>
      <c r="AF95" s="530"/>
      <c r="AG95" s="531"/>
      <c r="AH95" s="329"/>
      <c r="AI95" s="294" t="s">
        <v>238</v>
      </c>
      <c r="AJ95" s="547"/>
      <c r="AK95" s="548"/>
      <c r="AL95" s="329"/>
      <c r="AM95" s="294" t="s">
        <v>238</v>
      </c>
      <c r="AN95" s="487"/>
      <c r="AO95" s="489"/>
      <c r="AP95" s="542"/>
      <c r="AQ95" s="542"/>
      <c r="AR95" s="286"/>
    </row>
    <row r="96" spans="3:45" ht="21.95" customHeight="1">
      <c r="C96" s="230"/>
      <c r="D96" s="230"/>
      <c r="V96" s="501" t="s">
        <v>235</v>
      </c>
      <c r="W96" s="501"/>
      <c r="X96" s="501"/>
      <c r="Y96" s="501"/>
      <c r="Z96" s="329"/>
      <c r="AA96" s="294" t="s">
        <v>238</v>
      </c>
      <c r="AB96" s="508"/>
      <c r="AC96" s="509"/>
      <c r="AD96" s="490" t="s">
        <v>235</v>
      </c>
      <c r="AE96" s="491"/>
      <c r="AF96" s="491"/>
      <c r="AG96" s="492"/>
      <c r="AH96" s="329"/>
      <c r="AI96" s="294" t="s">
        <v>238</v>
      </c>
      <c r="AJ96" s="493"/>
      <c r="AK96" s="493"/>
      <c r="AL96" s="552"/>
      <c r="AM96" s="553"/>
      <c r="AN96" s="545"/>
      <c r="AO96" s="546"/>
      <c r="AP96" s="286"/>
      <c r="AQ96" s="286"/>
      <c r="AR96" s="286"/>
    </row>
    <row r="97" spans="3:41" ht="21.95" customHeight="1">
      <c r="C97" s="230"/>
      <c r="D97" s="230"/>
      <c r="V97" s="506" t="s">
        <v>215</v>
      </c>
      <c r="W97" s="506"/>
      <c r="X97" s="506"/>
      <c r="Y97" s="506"/>
      <c r="Z97" s="295">
        <f>SUM(Z84:Z96)</f>
        <v>0</v>
      </c>
      <c r="AA97" s="294" t="s">
        <v>238</v>
      </c>
      <c r="AB97" s="507"/>
      <c r="AC97" s="507"/>
      <c r="AD97" s="556" t="s">
        <v>215</v>
      </c>
      <c r="AE97" s="557"/>
      <c r="AF97" s="557"/>
      <c r="AG97" s="558"/>
      <c r="AH97" s="295">
        <f>SUM(AH84:AI96)</f>
        <v>0</v>
      </c>
      <c r="AI97" s="294" t="s">
        <v>238</v>
      </c>
      <c r="AJ97" s="493"/>
      <c r="AK97" s="493"/>
      <c r="AL97" s="295">
        <f>SUM(AL84:AM95)</f>
        <v>0</v>
      </c>
      <c r="AM97" s="294" t="s">
        <v>238</v>
      </c>
      <c r="AN97" s="545"/>
      <c r="AO97" s="546"/>
    </row>
    <row r="98" spans="3:41" ht="21.95" customHeight="1">
      <c r="C98" s="230"/>
      <c r="D98" s="230"/>
      <c r="V98" s="229"/>
      <c r="W98" s="229"/>
    </row>
    <row r="99" spans="3:41" ht="21.95" customHeight="1">
      <c r="C99" s="230"/>
      <c r="D99" s="230"/>
    </row>
    <row r="100" spans="3:41" ht="21.95" customHeight="1">
      <c r="C100" s="230"/>
      <c r="D100" s="230"/>
    </row>
    <row r="101" spans="3:41" ht="21.95" customHeight="1">
      <c r="C101" s="230"/>
      <c r="D101" s="230"/>
    </row>
    <row r="102" spans="3:41" ht="21.95" customHeight="1">
      <c r="C102" s="230"/>
      <c r="D102" s="230"/>
    </row>
    <row r="103" spans="3:41" ht="21.95" customHeight="1">
      <c r="C103" s="230"/>
      <c r="D103" s="230"/>
    </row>
    <row r="104" spans="3:41" ht="21.95" customHeight="1">
      <c r="C104" s="230"/>
      <c r="D104" s="230"/>
    </row>
    <row r="105" spans="3:41" ht="21.95" customHeight="1">
      <c r="C105" s="230"/>
      <c r="D105" s="230"/>
    </row>
    <row r="106" spans="3:41" ht="21.95" customHeight="1">
      <c r="C106" s="230"/>
      <c r="D106" s="230"/>
    </row>
    <row r="107" spans="3:41" ht="21.95" customHeight="1">
      <c r="C107" s="230"/>
      <c r="D107" s="230"/>
    </row>
    <row r="108" spans="3:41" ht="21.95" customHeight="1">
      <c r="C108" s="230"/>
      <c r="D108" s="230"/>
    </row>
    <row r="109" spans="3:41" ht="21.95" customHeight="1">
      <c r="C109" s="230"/>
      <c r="D109" s="230"/>
    </row>
    <row r="110" spans="3:41" ht="21.95" customHeight="1">
      <c r="C110" s="230"/>
      <c r="D110" s="230"/>
    </row>
    <row r="111" spans="3:41" ht="21.95" customHeight="1">
      <c r="C111" s="230"/>
      <c r="D111" s="230"/>
    </row>
    <row r="112" spans="3:41" ht="21.95" customHeight="1">
      <c r="C112" s="230"/>
      <c r="D112" s="230"/>
    </row>
    <row r="113" spans="3:4" ht="21.95" customHeight="1">
      <c r="C113" s="230"/>
      <c r="D113" s="230"/>
    </row>
    <row r="114" spans="3:4" ht="21.95" customHeight="1">
      <c r="C114" s="230"/>
      <c r="D114" s="230"/>
    </row>
    <row r="115" spans="3:4" ht="21.95" customHeight="1">
      <c r="C115" s="230"/>
      <c r="D115" s="230"/>
    </row>
    <row r="116" spans="3:4" ht="21.95" customHeight="1">
      <c r="C116" s="230"/>
      <c r="D116" s="230"/>
    </row>
    <row r="117" spans="3:4" ht="21.95" customHeight="1">
      <c r="C117" s="230"/>
      <c r="D117" s="230"/>
    </row>
    <row r="118" spans="3:4" ht="21.95" customHeight="1">
      <c r="C118" s="230"/>
      <c r="D118" s="230"/>
    </row>
    <row r="119" spans="3:4" ht="21.95" customHeight="1">
      <c r="C119" s="230"/>
      <c r="D119" s="230"/>
    </row>
    <row r="120" spans="3:4" ht="21.95" customHeight="1">
      <c r="C120" s="230"/>
      <c r="D120" s="230"/>
    </row>
    <row r="121" spans="3:4" ht="21.95" customHeight="1">
      <c r="C121" s="230"/>
      <c r="D121" s="230"/>
    </row>
    <row r="122" spans="3:4" ht="21.95" customHeight="1">
      <c r="C122" s="230"/>
      <c r="D122" s="230"/>
    </row>
    <row r="123" spans="3:4" ht="21.95" customHeight="1">
      <c r="C123" s="230"/>
      <c r="D123" s="230"/>
    </row>
    <row r="124" spans="3:4" ht="21.95" customHeight="1">
      <c r="C124" s="230"/>
      <c r="D124" s="230"/>
    </row>
    <row r="125" spans="3:4" ht="21.95" customHeight="1">
      <c r="C125" s="230"/>
      <c r="D125" s="230"/>
    </row>
  </sheetData>
  <sheetProtection password="87FE" sheet="1" selectLockedCells="1"/>
  <mergeCells count="749">
    <mergeCell ref="AN97:AO97"/>
    <mergeCell ref="AB92:AC92"/>
    <mergeCell ref="AB93:AC93"/>
    <mergeCell ref="AB94:AC94"/>
    <mergeCell ref="AB95:AC95"/>
    <mergeCell ref="V82:AC82"/>
    <mergeCell ref="AD82:AK82"/>
    <mergeCell ref="AD84:AD95"/>
    <mergeCell ref="V97:Y97"/>
    <mergeCell ref="AB97:AC97"/>
    <mergeCell ref="AD97:AG97"/>
    <mergeCell ref="AJ97:AK97"/>
    <mergeCell ref="V84:V95"/>
    <mergeCell ref="W84:Y84"/>
    <mergeCell ref="W85:Y85"/>
    <mergeCell ref="W86:Y86"/>
    <mergeCell ref="W87:Y87"/>
    <mergeCell ref="W88:Y88"/>
    <mergeCell ref="W89:Y89"/>
    <mergeCell ref="W90:Y90"/>
    <mergeCell ref="W91:Y91"/>
    <mergeCell ref="W92:Y92"/>
    <mergeCell ref="W93:Y93"/>
    <mergeCell ref="W94:Y94"/>
    <mergeCell ref="W95:Y95"/>
    <mergeCell ref="AD63:AK63"/>
    <mergeCell ref="AL63:AO63"/>
    <mergeCell ref="V96:Y96"/>
    <mergeCell ref="AB96:AC96"/>
    <mergeCell ref="AD96:AG96"/>
    <mergeCell ref="AJ96:AK96"/>
    <mergeCell ref="V83:Y83"/>
    <mergeCell ref="Z83:AA83"/>
    <mergeCell ref="AB83:AC83"/>
    <mergeCell ref="AB84:AC84"/>
    <mergeCell ref="AD64:AG64"/>
    <mergeCell ref="AD65:AD76"/>
    <mergeCell ref="AL82:AO82"/>
    <mergeCell ref="AL96:AM96"/>
    <mergeCell ref="AN96:AO96"/>
    <mergeCell ref="V63:AC63"/>
    <mergeCell ref="AB65:AC65"/>
    <mergeCell ref="AB66:AC66"/>
    <mergeCell ref="AB67:AC67"/>
    <mergeCell ref="AB68:AC68"/>
    <mergeCell ref="AB69:AC69"/>
    <mergeCell ref="AB70:AC70"/>
    <mergeCell ref="W69:Y69"/>
    <mergeCell ref="W70:Y70"/>
    <mergeCell ref="AD77:AG77"/>
    <mergeCell ref="AJ77:AK77"/>
    <mergeCell ref="AL77:AM77"/>
    <mergeCell ref="W75:Y75"/>
    <mergeCell ref="W76:Y76"/>
    <mergeCell ref="W73:Y73"/>
    <mergeCell ref="W74:Y74"/>
    <mergeCell ref="AN73:AO73"/>
    <mergeCell ref="W71:Y71"/>
    <mergeCell ref="W72:Y72"/>
    <mergeCell ref="AN76:AO76"/>
    <mergeCell ref="Z64:AA64"/>
    <mergeCell ref="AB64:AC64"/>
    <mergeCell ref="AB71:AC71"/>
    <mergeCell ref="AB72:AC72"/>
    <mergeCell ref="AB73:AC73"/>
    <mergeCell ref="AB74:AC74"/>
    <mergeCell ref="AB75:AC75"/>
    <mergeCell ref="AB76:AC76"/>
    <mergeCell ref="AL44:AO44"/>
    <mergeCell ref="AN46:AO46"/>
    <mergeCell ref="AN47:AO47"/>
    <mergeCell ref="AN48:AO48"/>
    <mergeCell ref="AN49:AO49"/>
    <mergeCell ref="AN50:AO50"/>
    <mergeCell ref="AN51:AO51"/>
    <mergeCell ref="AN52:AO52"/>
    <mergeCell ref="AN53:AO53"/>
    <mergeCell ref="AN70:AO70"/>
    <mergeCell ref="AN67:AO67"/>
    <mergeCell ref="AN66:AO66"/>
    <mergeCell ref="AN59:AO59"/>
    <mergeCell ref="AJ59:AK59"/>
    <mergeCell ref="AD59:AG59"/>
    <mergeCell ref="AF76:AG76"/>
    <mergeCell ref="Q73:R73"/>
    <mergeCell ref="S73:T73"/>
    <mergeCell ref="C74:E74"/>
    <mergeCell ref="F74:I74"/>
    <mergeCell ref="J74:M74"/>
    <mergeCell ref="O74:P74"/>
    <mergeCell ref="Q74:R74"/>
    <mergeCell ref="S74:T74"/>
    <mergeCell ref="J71:M71"/>
    <mergeCell ref="O71:P71"/>
    <mergeCell ref="Q71:R71"/>
    <mergeCell ref="S71:T71"/>
    <mergeCell ref="C72:E72"/>
    <mergeCell ref="F72:I72"/>
    <mergeCell ref="J72:M72"/>
    <mergeCell ref="O72:P72"/>
    <mergeCell ref="Q72:R72"/>
    <mergeCell ref="S72:T72"/>
    <mergeCell ref="C71:E71"/>
    <mergeCell ref="F71:I71"/>
    <mergeCell ref="C73:E73"/>
    <mergeCell ref="F73:I73"/>
    <mergeCell ref="J73:M73"/>
    <mergeCell ref="O73:P73"/>
    <mergeCell ref="Q69:R69"/>
    <mergeCell ref="S69:T69"/>
    <mergeCell ref="C70:E70"/>
    <mergeCell ref="F70:I70"/>
    <mergeCell ref="J70:M70"/>
    <mergeCell ref="O70:P70"/>
    <mergeCell ref="Q70:R70"/>
    <mergeCell ref="S70:T70"/>
    <mergeCell ref="C67:E67"/>
    <mergeCell ref="F67:I67"/>
    <mergeCell ref="J67:M67"/>
    <mergeCell ref="Q67:R67"/>
    <mergeCell ref="S67:T67"/>
    <mergeCell ref="C68:E68"/>
    <mergeCell ref="F68:I68"/>
    <mergeCell ref="J68:M68"/>
    <mergeCell ref="Q68:R68"/>
    <mergeCell ref="S68:T68"/>
    <mergeCell ref="C69:E69"/>
    <mergeCell ref="F69:I69"/>
    <mergeCell ref="O68:P68"/>
    <mergeCell ref="J69:M69"/>
    <mergeCell ref="O69:P69"/>
    <mergeCell ref="O67:P67"/>
    <mergeCell ref="Q65:R65"/>
    <mergeCell ref="S65:T65"/>
    <mergeCell ref="C66:E66"/>
    <mergeCell ref="F66:I66"/>
    <mergeCell ref="J66:M66"/>
    <mergeCell ref="Q66:R66"/>
    <mergeCell ref="S66:T66"/>
    <mergeCell ref="C63:E63"/>
    <mergeCell ref="F63:I63"/>
    <mergeCell ref="J63:M63"/>
    <mergeCell ref="Q63:R63"/>
    <mergeCell ref="S63:T63"/>
    <mergeCell ref="C64:E64"/>
    <mergeCell ref="F64:I64"/>
    <mergeCell ref="J64:M64"/>
    <mergeCell ref="Q64:R64"/>
    <mergeCell ref="S64:T64"/>
    <mergeCell ref="C65:E65"/>
    <mergeCell ref="F65:I65"/>
    <mergeCell ref="J65:M65"/>
    <mergeCell ref="O66:P66"/>
    <mergeCell ref="O64:P64"/>
    <mergeCell ref="O65:P65"/>
    <mergeCell ref="O63:P63"/>
    <mergeCell ref="S61:T61"/>
    <mergeCell ref="C62:E62"/>
    <mergeCell ref="F62:I62"/>
    <mergeCell ref="J62:M62"/>
    <mergeCell ref="Q62:R62"/>
    <mergeCell ref="S62:T62"/>
    <mergeCell ref="C59:E59"/>
    <mergeCell ref="F59:I59"/>
    <mergeCell ref="J59:M59"/>
    <mergeCell ref="O59:P59"/>
    <mergeCell ref="Q59:R59"/>
    <mergeCell ref="S59:T59"/>
    <mergeCell ref="C60:E60"/>
    <mergeCell ref="F60:I60"/>
    <mergeCell ref="J60:M60"/>
    <mergeCell ref="O60:P60"/>
    <mergeCell ref="Q60:R60"/>
    <mergeCell ref="S60:T60"/>
    <mergeCell ref="C61:E61"/>
    <mergeCell ref="F61:I61"/>
    <mergeCell ref="J61:M61"/>
    <mergeCell ref="O61:P61"/>
    <mergeCell ref="O62:P62"/>
    <mergeCell ref="C58:E58"/>
    <mergeCell ref="F58:I58"/>
    <mergeCell ref="J58:M58"/>
    <mergeCell ref="O58:P58"/>
    <mergeCell ref="Q58:R58"/>
    <mergeCell ref="S58:T58"/>
    <mergeCell ref="J55:M55"/>
    <mergeCell ref="O55:P55"/>
    <mergeCell ref="Q55:R55"/>
    <mergeCell ref="S55:T55"/>
    <mergeCell ref="C56:E56"/>
    <mergeCell ref="F56:I56"/>
    <mergeCell ref="J56:M56"/>
    <mergeCell ref="O56:P56"/>
    <mergeCell ref="Q56:R56"/>
    <mergeCell ref="S56:T56"/>
    <mergeCell ref="C55:E55"/>
    <mergeCell ref="F55:I55"/>
    <mergeCell ref="C57:E57"/>
    <mergeCell ref="F57:I57"/>
    <mergeCell ref="J57:M57"/>
    <mergeCell ref="O57:P57"/>
    <mergeCell ref="C54:E54"/>
    <mergeCell ref="F54:I54"/>
    <mergeCell ref="J54:M54"/>
    <mergeCell ref="O54:P54"/>
    <mergeCell ref="Q54:R54"/>
    <mergeCell ref="S54:T54"/>
    <mergeCell ref="C51:E51"/>
    <mergeCell ref="F51:I51"/>
    <mergeCell ref="J51:M51"/>
    <mergeCell ref="O51:P51"/>
    <mergeCell ref="Q51:R51"/>
    <mergeCell ref="S51:T51"/>
    <mergeCell ref="C52:E52"/>
    <mergeCell ref="F52:I52"/>
    <mergeCell ref="J52:M52"/>
    <mergeCell ref="O52:P52"/>
    <mergeCell ref="Q52:R52"/>
    <mergeCell ref="S52:T52"/>
    <mergeCell ref="C53:E53"/>
    <mergeCell ref="F53:I53"/>
    <mergeCell ref="J53:M53"/>
    <mergeCell ref="O53:P53"/>
    <mergeCell ref="O45:P45"/>
    <mergeCell ref="S43:T43"/>
    <mergeCell ref="F49:I49"/>
    <mergeCell ref="J49:M49"/>
    <mergeCell ref="O49:P49"/>
    <mergeCell ref="Q49:R49"/>
    <mergeCell ref="S49:T49"/>
    <mergeCell ref="C50:E50"/>
    <mergeCell ref="F50:I50"/>
    <mergeCell ref="J50:M50"/>
    <mergeCell ref="O50:P50"/>
    <mergeCell ref="Q50:R50"/>
    <mergeCell ref="S50:T50"/>
    <mergeCell ref="C49:E49"/>
    <mergeCell ref="C47:E47"/>
    <mergeCell ref="F47:I47"/>
    <mergeCell ref="J47:M47"/>
    <mergeCell ref="O47:P47"/>
    <mergeCell ref="Q47:R47"/>
    <mergeCell ref="S47:T47"/>
    <mergeCell ref="C48:E48"/>
    <mergeCell ref="F48:I48"/>
    <mergeCell ref="J48:M48"/>
    <mergeCell ref="O48:P48"/>
    <mergeCell ref="Q48:R48"/>
    <mergeCell ref="S48:T48"/>
    <mergeCell ref="AJ92:AK92"/>
    <mergeCell ref="AJ93:AK93"/>
    <mergeCell ref="AJ94:AK94"/>
    <mergeCell ref="AJ76:AK76"/>
    <mergeCell ref="AE83:AG83"/>
    <mergeCell ref="AJ83:AK83"/>
    <mergeCell ref="AL83:AM83"/>
    <mergeCell ref="AH83:AI83"/>
    <mergeCell ref="AL64:AM64"/>
    <mergeCell ref="AH64:AI64"/>
    <mergeCell ref="AJ75:AK75"/>
    <mergeCell ref="AF74:AG74"/>
    <mergeCell ref="V65:V76"/>
    <mergeCell ref="W65:Y65"/>
    <mergeCell ref="W66:Y66"/>
    <mergeCell ref="W67:Y67"/>
    <mergeCell ref="W68:Y68"/>
    <mergeCell ref="Q53:R53"/>
    <mergeCell ref="S53:T53"/>
    <mergeCell ref="Q57:R57"/>
    <mergeCell ref="S57:T57"/>
    <mergeCell ref="Q61:R61"/>
    <mergeCell ref="V59:Y59"/>
    <mergeCell ref="AB59:AC59"/>
    <mergeCell ref="AJ64:AK64"/>
    <mergeCell ref="AE51:AG51"/>
    <mergeCell ref="AF52:AG52"/>
    <mergeCell ref="AF53:AG53"/>
    <mergeCell ref="AF54:AG54"/>
    <mergeCell ref="AF55:AG55"/>
    <mergeCell ref="AF56:AG56"/>
    <mergeCell ref="AF57:AG57"/>
    <mergeCell ref="W55:Y55"/>
    <mergeCell ref="AB55:AC55"/>
    <mergeCell ref="AJ55:AK55"/>
    <mergeCell ref="AJ56:AK56"/>
    <mergeCell ref="W61:Y61"/>
    <mergeCell ref="Z61:AB62"/>
    <mergeCell ref="V64:Y64"/>
    <mergeCell ref="AD46:AD57"/>
    <mergeCell ref="AD58:AG58"/>
    <mergeCell ref="AE46:AG46"/>
    <mergeCell ref="AE47:AG47"/>
    <mergeCell ref="AE48:AG48"/>
    <mergeCell ref="V62:W62"/>
    <mergeCell ref="X62:Y62"/>
    <mergeCell ref="AE29:AG29"/>
    <mergeCell ref="W23:Y23"/>
    <mergeCell ref="V24:W24"/>
    <mergeCell ref="X24:Y24"/>
    <mergeCell ref="W35:Y35"/>
    <mergeCell ref="AF35:AG35"/>
    <mergeCell ref="AB35:AC35"/>
    <mergeCell ref="AB8:AC8"/>
    <mergeCell ref="AB14:AC14"/>
    <mergeCell ref="AB15:AC15"/>
    <mergeCell ref="AB30:AC30"/>
    <mergeCell ref="AE30:AG30"/>
    <mergeCell ref="AD26:AG26"/>
    <mergeCell ref="AD21:AG21"/>
    <mergeCell ref="AB27:AC27"/>
    <mergeCell ref="AE27:AG27"/>
    <mergeCell ref="AB28:AC28"/>
    <mergeCell ref="AE28:AG28"/>
    <mergeCell ref="AE9:AG9"/>
    <mergeCell ref="AE12:AG12"/>
    <mergeCell ref="AE10:AG10"/>
    <mergeCell ref="AE11:AG11"/>
    <mergeCell ref="V25:AC25"/>
    <mergeCell ref="AD25:AK25"/>
    <mergeCell ref="D26:F26"/>
    <mergeCell ref="J39:M39"/>
    <mergeCell ref="J40:M40"/>
    <mergeCell ref="L28:N28"/>
    <mergeCell ref="L24:N24"/>
    <mergeCell ref="L25:N25"/>
    <mergeCell ref="L26:N26"/>
    <mergeCell ref="C41:E41"/>
    <mergeCell ref="F41:I41"/>
    <mergeCell ref="J41:M41"/>
    <mergeCell ref="C39:E39"/>
    <mergeCell ref="F39:I39"/>
    <mergeCell ref="C40:E40"/>
    <mergeCell ref="F40:I40"/>
    <mergeCell ref="D33:F33"/>
    <mergeCell ref="D32:F32"/>
    <mergeCell ref="C24:C26"/>
    <mergeCell ref="B1:G1"/>
    <mergeCell ref="C11:D11"/>
    <mergeCell ref="H11:L11"/>
    <mergeCell ref="N11:R11"/>
    <mergeCell ref="C30:F31"/>
    <mergeCell ref="G30:H31"/>
    <mergeCell ref="I30:J31"/>
    <mergeCell ref="L14:M14"/>
    <mergeCell ref="N14:O14"/>
    <mergeCell ref="L16:N16"/>
    <mergeCell ref="L17:N17"/>
    <mergeCell ref="O16:P16"/>
    <mergeCell ref="C4:C5"/>
    <mergeCell ref="D4:E4"/>
    <mergeCell ref="D5:E5"/>
    <mergeCell ref="L18:N18"/>
    <mergeCell ref="L27:N27"/>
    <mergeCell ref="F4:L4"/>
    <mergeCell ref="F5:L5"/>
    <mergeCell ref="D7:L7"/>
    <mergeCell ref="L21:N21"/>
    <mergeCell ref="L22:N22"/>
    <mergeCell ref="D24:F24"/>
    <mergeCell ref="D25:F25"/>
    <mergeCell ref="AN94:AO94"/>
    <mergeCell ref="AP94:AQ94"/>
    <mergeCell ref="AF95:AG95"/>
    <mergeCell ref="AN95:AO95"/>
    <mergeCell ref="AP95:AQ95"/>
    <mergeCell ref="AF94:AG94"/>
    <mergeCell ref="AJ95:AK95"/>
    <mergeCell ref="AN92:AO92"/>
    <mergeCell ref="AP92:AQ92"/>
    <mergeCell ref="AF93:AG93"/>
    <mergeCell ref="AN93:AO93"/>
    <mergeCell ref="AP93:AQ93"/>
    <mergeCell ref="AF92:AG92"/>
    <mergeCell ref="AP86:AQ86"/>
    <mergeCell ref="AN87:AO87"/>
    <mergeCell ref="AP87:AQ87"/>
    <mergeCell ref="AE87:AG87"/>
    <mergeCell ref="AJ87:AK87"/>
    <mergeCell ref="AB86:AC86"/>
    <mergeCell ref="AB87:AC87"/>
    <mergeCell ref="AN85:AO85"/>
    <mergeCell ref="AP85:AQ85"/>
    <mergeCell ref="AB85:AC85"/>
    <mergeCell ref="AE85:AG85"/>
    <mergeCell ref="AJ85:AK85"/>
    <mergeCell ref="AE86:AG86"/>
    <mergeCell ref="AJ86:AK86"/>
    <mergeCell ref="AN86:AO86"/>
    <mergeCell ref="AJ88:AK88"/>
    <mergeCell ref="AE89:AG89"/>
    <mergeCell ref="AJ89:AK89"/>
    <mergeCell ref="AB88:AC88"/>
    <mergeCell ref="AB89:AC89"/>
    <mergeCell ref="AP90:AQ90"/>
    <mergeCell ref="AF91:AG91"/>
    <mergeCell ref="AN91:AO91"/>
    <mergeCell ref="AP91:AQ91"/>
    <mergeCell ref="AF90:AG90"/>
    <mergeCell ref="AJ90:AK90"/>
    <mergeCell ref="AJ91:AK91"/>
    <mergeCell ref="AN90:AO90"/>
    <mergeCell ref="AB90:AC90"/>
    <mergeCell ref="AB91:AC91"/>
    <mergeCell ref="AN88:AO88"/>
    <mergeCell ref="AP88:AQ88"/>
    <mergeCell ref="AN89:AO89"/>
    <mergeCell ref="AP89:AQ89"/>
    <mergeCell ref="AE88:AG88"/>
    <mergeCell ref="AP76:AQ76"/>
    <mergeCell ref="AF75:AG75"/>
    <mergeCell ref="AJ84:AK84"/>
    <mergeCell ref="AE84:AG84"/>
    <mergeCell ref="AN77:AO77"/>
    <mergeCell ref="V78:Y78"/>
    <mergeCell ref="AB78:AC78"/>
    <mergeCell ref="AD78:AG78"/>
    <mergeCell ref="AJ78:AK78"/>
    <mergeCell ref="AN78:AO78"/>
    <mergeCell ref="V77:Y77"/>
    <mergeCell ref="AB77:AC77"/>
    <mergeCell ref="AN83:AO83"/>
    <mergeCell ref="AP83:AQ83"/>
    <mergeCell ref="AN84:AO84"/>
    <mergeCell ref="AP84:AQ84"/>
    <mergeCell ref="W80:Y80"/>
    <mergeCell ref="Z80:AB81"/>
    <mergeCell ref="V81:W81"/>
    <mergeCell ref="X81:Y81"/>
    <mergeCell ref="AN75:AO75"/>
    <mergeCell ref="AP75:AQ75"/>
    <mergeCell ref="AP70:AQ70"/>
    <mergeCell ref="AE69:AG69"/>
    <mergeCell ref="AJ69:AK69"/>
    <mergeCell ref="AE70:AG70"/>
    <mergeCell ref="AJ70:AK70"/>
    <mergeCell ref="AP73:AQ73"/>
    <mergeCell ref="AN74:AO74"/>
    <mergeCell ref="AP74:AQ74"/>
    <mergeCell ref="AF73:AG73"/>
    <mergeCell ref="AJ73:AK73"/>
    <mergeCell ref="AJ74:AK74"/>
    <mergeCell ref="AN71:AO71"/>
    <mergeCell ref="AP71:AQ71"/>
    <mergeCell ref="AF72:AG72"/>
    <mergeCell ref="AN72:AO72"/>
    <mergeCell ref="AP72:AQ72"/>
    <mergeCell ref="AF71:AG71"/>
    <mergeCell ref="AJ71:AK71"/>
    <mergeCell ref="AJ72:AK72"/>
    <mergeCell ref="AP67:AQ67"/>
    <mergeCell ref="AN68:AO68"/>
    <mergeCell ref="AP68:AQ68"/>
    <mergeCell ref="AE67:AG67"/>
    <mergeCell ref="AJ67:AK67"/>
    <mergeCell ref="AE68:AG68"/>
    <mergeCell ref="AJ68:AK68"/>
    <mergeCell ref="AN69:AO69"/>
    <mergeCell ref="AP69:AQ69"/>
    <mergeCell ref="AP66:AQ66"/>
    <mergeCell ref="AE65:AG65"/>
    <mergeCell ref="AJ65:AK65"/>
    <mergeCell ref="AE66:AG66"/>
    <mergeCell ref="AJ66:AK66"/>
    <mergeCell ref="AN64:AO64"/>
    <mergeCell ref="AP64:AQ64"/>
    <mergeCell ref="AN65:AO65"/>
    <mergeCell ref="AP65:AQ65"/>
    <mergeCell ref="AQ56:AR56"/>
    <mergeCell ref="W57:Y57"/>
    <mergeCell ref="AB57:AC57"/>
    <mergeCell ref="AQ57:AR57"/>
    <mergeCell ref="W56:Y56"/>
    <mergeCell ref="AB56:AC56"/>
    <mergeCell ref="AL58:AM58"/>
    <mergeCell ref="AN56:AO56"/>
    <mergeCell ref="AN57:AO57"/>
    <mergeCell ref="AN58:AO58"/>
    <mergeCell ref="AJ57:AK57"/>
    <mergeCell ref="AJ58:AK58"/>
    <mergeCell ref="V58:Y58"/>
    <mergeCell ref="AB58:AC58"/>
    <mergeCell ref="AQ54:AR54"/>
    <mergeCell ref="AQ55:AR55"/>
    <mergeCell ref="W54:Y54"/>
    <mergeCell ref="AB54:AC54"/>
    <mergeCell ref="AQ52:AR52"/>
    <mergeCell ref="W53:Y53"/>
    <mergeCell ref="AB53:AC53"/>
    <mergeCell ref="AQ53:AR53"/>
    <mergeCell ref="W52:Y52"/>
    <mergeCell ref="AB52:AC52"/>
    <mergeCell ref="AJ54:AK54"/>
    <mergeCell ref="AJ53:AK53"/>
    <mergeCell ref="AN54:AO54"/>
    <mergeCell ref="AN55:AO55"/>
    <mergeCell ref="AJ52:AK52"/>
    <mergeCell ref="AQ48:AR48"/>
    <mergeCell ref="W49:Y49"/>
    <mergeCell ref="AB49:AC49"/>
    <mergeCell ref="AQ49:AR49"/>
    <mergeCell ref="W48:Y48"/>
    <mergeCell ref="AB48:AC48"/>
    <mergeCell ref="AQ50:AR50"/>
    <mergeCell ref="W51:Y51"/>
    <mergeCell ref="AB51:AC51"/>
    <mergeCell ref="AQ51:AR51"/>
    <mergeCell ref="W50:Y50"/>
    <mergeCell ref="AB50:AC50"/>
    <mergeCell ref="AJ48:AK48"/>
    <mergeCell ref="AJ49:AK49"/>
    <mergeCell ref="AJ50:AK50"/>
    <mergeCell ref="AJ51:AK51"/>
    <mergeCell ref="AE49:AG49"/>
    <mergeCell ref="AE50:AG50"/>
    <mergeCell ref="AQ47:AR47"/>
    <mergeCell ref="W46:Y46"/>
    <mergeCell ref="AB46:AC46"/>
    <mergeCell ref="AB47:AC47"/>
    <mergeCell ref="AN36:AO36"/>
    <mergeCell ref="AB36:AC36"/>
    <mergeCell ref="AJ36:AK36"/>
    <mergeCell ref="AP45:AQ45"/>
    <mergeCell ref="AQ46:AR46"/>
    <mergeCell ref="W42:Y42"/>
    <mergeCell ref="Z42:AB43"/>
    <mergeCell ref="W47:Y47"/>
    <mergeCell ref="AJ45:AK45"/>
    <mergeCell ref="AL45:AM45"/>
    <mergeCell ref="AN39:AO39"/>
    <mergeCell ref="AN40:AO40"/>
    <mergeCell ref="AJ40:AK40"/>
    <mergeCell ref="AH45:AI45"/>
    <mergeCell ref="AJ46:AK46"/>
    <mergeCell ref="AJ47:AK47"/>
    <mergeCell ref="AD44:AK44"/>
    <mergeCell ref="V45:Y45"/>
    <mergeCell ref="Z45:AA45"/>
    <mergeCell ref="AB45:AC45"/>
    <mergeCell ref="Q45:R45"/>
    <mergeCell ref="S45:T45"/>
    <mergeCell ref="AN31:AO31"/>
    <mergeCell ref="W32:Y32"/>
    <mergeCell ref="W37:Y37"/>
    <mergeCell ref="AF37:AG37"/>
    <mergeCell ref="AN32:AO32"/>
    <mergeCell ref="AN33:AO33"/>
    <mergeCell ref="W34:Y34"/>
    <mergeCell ref="AF34:AG34"/>
    <mergeCell ref="AN34:AO34"/>
    <mergeCell ref="W33:Y33"/>
    <mergeCell ref="AN45:AO45"/>
    <mergeCell ref="AN35:AO35"/>
    <mergeCell ref="W36:Y36"/>
    <mergeCell ref="AN37:AO37"/>
    <mergeCell ref="AF38:AG38"/>
    <mergeCell ref="AN38:AO38"/>
    <mergeCell ref="AJ37:AK37"/>
    <mergeCell ref="AB38:AC38"/>
    <mergeCell ref="AJ38:AK38"/>
    <mergeCell ref="AJ35:AK35"/>
    <mergeCell ref="V44:AC44"/>
    <mergeCell ref="AD45:AG45"/>
    <mergeCell ref="AL39:AM39"/>
    <mergeCell ref="AB37:AC37"/>
    <mergeCell ref="AN29:AO29"/>
    <mergeCell ref="W30:Y30"/>
    <mergeCell ref="AF33:AG33"/>
    <mergeCell ref="AB33:AC33"/>
    <mergeCell ref="AJ33:AK33"/>
    <mergeCell ref="AB34:AC34"/>
    <mergeCell ref="AJ34:AK34"/>
    <mergeCell ref="AN30:AO30"/>
    <mergeCell ref="W29:Y29"/>
    <mergeCell ref="AJ29:AK29"/>
    <mergeCell ref="AJ30:AK30"/>
    <mergeCell ref="W38:Y38"/>
    <mergeCell ref="W31:Y31"/>
    <mergeCell ref="AB31:AC31"/>
    <mergeCell ref="AE31:AG31"/>
    <mergeCell ref="AJ31:AK31"/>
    <mergeCell ref="AB32:AC32"/>
    <mergeCell ref="AE32:AG32"/>
    <mergeCell ref="AJ32:AK32"/>
    <mergeCell ref="AD27:AD38"/>
    <mergeCell ref="AF36:AG36"/>
    <mergeCell ref="AB29:AC29"/>
    <mergeCell ref="AJ39:AK39"/>
    <mergeCell ref="C42:E42"/>
    <mergeCell ref="F42:I42"/>
    <mergeCell ref="C43:E43"/>
    <mergeCell ref="F43:I43"/>
    <mergeCell ref="J43:M43"/>
    <mergeCell ref="J42:M42"/>
    <mergeCell ref="AB40:AC40"/>
    <mergeCell ref="AD40:AG40"/>
    <mergeCell ref="Q40:R40"/>
    <mergeCell ref="O42:P42"/>
    <mergeCell ref="Q42:R42"/>
    <mergeCell ref="S42:T42"/>
    <mergeCell ref="O41:P41"/>
    <mergeCell ref="S39:T39"/>
    <mergeCell ref="Q39:R39"/>
    <mergeCell ref="O39:P39"/>
    <mergeCell ref="S40:T40"/>
    <mergeCell ref="O40:P40"/>
    <mergeCell ref="Q41:R41"/>
    <mergeCell ref="S41:T41"/>
    <mergeCell ref="J44:M44"/>
    <mergeCell ref="AN9:AO9"/>
    <mergeCell ref="AN10:AO10"/>
    <mergeCell ref="AN11:AO11"/>
    <mergeCell ref="AN12:AO12"/>
    <mergeCell ref="AJ10:AK10"/>
    <mergeCell ref="AJ12:AK12"/>
    <mergeCell ref="AJ19:AK19"/>
    <mergeCell ref="AJ16:AK16"/>
    <mergeCell ref="AF14:AG14"/>
    <mergeCell ref="AN13:AO13"/>
    <mergeCell ref="AN14:AO14"/>
    <mergeCell ref="AN19:AO19"/>
    <mergeCell ref="AN17:AO17"/>
    <mergeCell ref="AN18:AO18"/>
    <mergeCell ref="AN15:AO15"/>
    <mergeCell ref="AN16:AO16"/>
    <mergeCell ref="AE13:AG13"/>
    <mergeCell ref="AJ13:AK13"/>
    <mergeCell ref="AJ18:AK18"/>
    <mergeCell ref="V43:W43"/>
    <mergeCell ref="X43:Y43"/>
    <mergeCell ref="AB39:AC39"/>
    <mergeCell ref="AD39:AG39"/>
    <mergeCell ref="C46:E46"/>
    <mergeCell ref="F46:I46"/>
    <mergeCell ref="J46:M46"/>
    <mergeCell ref="O46:P46"/>
    <mergeCell ref="Q46:R46"/>
    <mergeCell ref="S46:T46"/>
    <mergeCell ref="W28:Y28"/>
    <mergeCell ref="D34:F34"/>
    <mergeCell ref="D35:F35"/>
    <mergeCell ref="D36:F36"/>
    <mergeCell ref="C45:E45"/>
    <mergeCell ref="F45:I45"/>
    <mergeCell ref="J45:M45"/>
    <mergeCell ref="O44:P44"/>
    <mergeCell ref="Q44:R44"/>
    <mergeCell ref="S44:T44"/>
    <mergeCell ref="V39:Y39"/>
    <mergeCell ref="V46:V57"/>
    <mergeCell ref="V40:Y40"/>
    <mergeCell ref="V27:V38"/>
    <mergeCell ref="C44:E44"/>
    <mergeCell ref="O43:P43"/>
    <mergeCell ref="Q43:R43"/>
    <mergeCell ref="F44:I44"/>
    <mergeCell ref="W4:Y4"/>
    <mergeCell ref="V5:W5"/>
    <mergeCell ref="X5:Y5"/>
    <mergeCell ref="Z7:AA7"/>
    <mergeCell ref="AB7:AC7"/>
    <mergeCell ref="Z4:AB5"/>
    <mergeCell ref="AB10:AC10"/>
    <mergeCell ref="AB11:AC11"/>
    <mergeCell ref="AB9:AC9"/>
    <mergeCell ref="V7:Y7"/>
    <mergeCell ref="W8:Y8"/>
    <mergeCell ref="W9:Y9"/>
    <mergeCell ref="W10:Y10"/>
    <mergeCell ref="C21:C23"/>
    <mergeCell ref="D18:F18"/>
    <mergeCell ref="D19:F19"/>
    <mergeCell ref="D20:F20"/>
    <mergeCell ref="D21:F21"/>
    <mergeCell ref="D22:F22"/>
    <mergeCell ref="D23:F23"/>
    <mergeCell ref="AJ14:AK14"/>
    <mergeCell ref="AJ15:AK15"/>
    <mergeCell ref="AD8:AD19"/>
    <mergeCell ref="AB12:AC12"/>
    <mergeCell ref="AB18:AC18"/>
    <mergeCell ref="AB19:AC19"/>
    <mergeCell ref="AB16:AC16"/>
    <mergeCell ref="H9:I9"/>
    <mergeCell ref="AF15:AG15"/>
    <mergeCell ref="AF16:AG16"/>
    <mergeCell ref="AF17:AG17"/>
    <mergeCell ref="AF18:AG18"/>
    <mergeCell ref="AF19:AG19"/>
    <mergeCell ref="L23:N23"/>
    <mergeCell ref="AE8:AG8"/>
    <mergeCell ref="AJ8:AK8"/>
    <mergeCell ref="AJ9:AK9"/>
    <mergeCell ref="L19:N19"/>
    <mergeCell ref="L20:N20"/>
    <mergeCell ref="Q16:R16"/>
    <mergeCell ref="D9:E9"/>
    <mergeCell ref="G17:H17"/>
    <mergeCell ref="I17:J17"/>
    <mergeCell ref="C14:E14"/>
    <mergeCell ref="F14:G14"/>
    <mergeCell ref="C18:C20"/>
    <mergeCell ref="AD20:AG20"/>
    <mergeCell ref="AB20:AC20"/>
    <mergeCell ref="V6:AC6"/>
    <mergeCell ref="V8:V19"/>
    <mergeCell ref="AN20:AO20"/>
    <mergeCell ref="AD7:AG7"/>
    <mergeCell ref="S16:T16"/>
    <mergeCell ref="AB13:AC13"/>
    <mergeCell ref="AB17:AC17"/>
    <mergeCell ref="AH7:AI7"/>
    <mergeCell ref="AJ7:AK7"/>
    <mergeCell ref="AJ11:AK11"/>
    <mergeCell ref="AL7:AM7"/>
    <mergeCell ref="AN7:AO7"/>
    <mergeCell ref="AN8:AO8"/>
    <mergeCell ref="AJ17:AK17"/>
    <mergeCell ref="AJ20:AK20"/>
    <mergeCell ref="AL20:AM20"/>
    <mergeCell ref="W11:Y11"/>
    <mergeCell ref="W12:Y12"/>
    <mergeCell ref="W13:Y13"/>
    <mergeCell ref="W14:Y14"/>
    <mergeCell ref="W15:Y15"/>
    <mergeCell ref="W16:Y16"/>
    <mergeCell ref="W17:Y17"/>
    <mergeCell ref="W18:Y18"/>
    <mergeCell ref="W19:Y19"/>
    <mergeCell ref="AL6:AO6"/>
    <mergeCell ref="AJ21:AK21"/>
    <mergeCell ref="AN28:AO28"/>
    <mergeCell ref="W27:Y27"/>
    <mergeCell ref="AL26:AM26"/>
    <mergeCell ref="AN26:AO26"/>
    <mergeCell ref="AN27:AO27"/>
    <mergeCell ref="Z23:AB24"/>
    <mergeCell ref="AL25:AO25"/>
    <mergeCell ref="V26:Y26"/>
    <mergeCell ref="AN21:AO21"/>
    <mergeCell ref="Z26:AA26"/>
    <mergeCell ref="AB26:AC26"/>
    <mergeCell ref="V21:Y21"/>
    <mergeCell ref="AB21:AC21"/>
    <mergeCell ref="AH26:AI26"/>
    <mergeCell ref="AJ26:AK26"/>
    <mergeCell ref="AJ27:AK27"/>
    <mergeCell ref="AJ28:AK28"/>
    <mergeCell ref="AD6:AK6"/>
    <mergeCell ref="V20:Y20"/>
  </mergeCells>
  <phoneticPr fontId="1"/>
  <conditionalFormatting sqref="G11:R11">
    <cfRule type="expression" dxfId="116" priority="178">
      <formula>$E$11="無"</formula>
    </cfRule>
  </conditionalFormatting>
  <conditionalFormatting sqref="AL21 AN21:AO21 AL8:AO20">
    <cfRule type="expression" dxfId="115" priority="10">
      <formula>$AC$5="■"</formula>
    </cfRule>
  </conditionalFormatting>
  <conditionalFormatting sqref="AM21">
    <cfRule type="expression" dxfId="114" priority="93">
      <formula>$AC$5="■"</formula>
    </cfRule>
  </conditionalFormatting>
  <conditionalFormatting sqref="AL27:AO40">
    <cfRule type="expression" dxfId="113" priority="9">
      <formula>$AC$24="■"</formula>
    </cfRule>
  </conditionalFormatting>
  <conditionalFormatting sqref="AL46:AO59">
    <cfRule type="expression" dxfId="112" priority="8">
      <formula>$AC$43="■"</formula>
    </cfRule>
  </conditionalFormatting>
  <conditionalFormatting sqref="AL65:AO78">
    <cfRule type="expression" dxfId="111" priority="7">
      <formula>$AC$62="■"</formula>
    </cfRule>
  </conditionalFormatting>
  <conditionalFormatting sqref="AL84:AO97">
    <cfRule type="expression" dxfId="110" priority="6">
      <formula>$AC$81="■"</formula>
    </cfRule>
  </conditionalFormatting>
  <conditionalFormatting sqref="Q40:T74 F40:O40 F41:N74">
    <cfRule type="expression" dxfId="109" priority="87">
      <formula>AND($C40&lt;&gt;"",F40="")</formula>
    </cfRule>
  </conditionalFormatting>
  <conditionalFormatting sqref="AC4:AC5">
    <cfRule type="expression" dxfId="108" priority="85">
      <formula>AND($AC$4="■",$AC$5="■")</formula>
    </cfRule>
    <cfRule type="expression" dxfId="107" priority="86">
      <formula>AND($AC$4="□",$AC$5="□")</formula>
    </cfRule>
  </conditionalFormatting>
  <conditionalFormatting sqref="AC23:AC24">
    <cfRule type="expression" dxfId="106" priority="80">
      <formula>AND($AC$23="■",$AC$24="■")</formula>
    </cfRule>
    <cfRule type="expression" dxfId="105" priority="81">
      <formula>AND($AC$23="□",$AC$24="□")</formula>
    </cfRule>
  </conditionalFormatting>
  <conditionalFormatting sqref="AC42:AC43">
    <cfRule type="expression" dxfId="104" priority="78">
      <formula>AND($AC$42="■",$AC$43="■")</formula>
    </cfRule>
    <cfRule type="expression" dxfId="103" priority="79">
      <formula>AND($AC$42="□",$AC$43="□")</formula>
    </cfRule>
  </conditionalFormatting>
  <conditionalFormatting sqref="AC61:AC62">
    <cfRule type="expression" dxfId="102" priority="76">
      <formula>AND($AC$61="■",$AC$62="■")</formula>
    </cfRule>
    <cfRule type="expression" dxfId="101" priority="77">
      <formula>AND($AC$61="□",$AC$62="□")</formula>
    </cfRule>
  </conditionalFormatting>
  <conditionalFormatting sqref="AC80:AC81">
    <cfRule type="expression" dxfId="100" priority="74">
      <formula>AND($AC$80="■",$AC$81="■")</formula>
    </cfRule>
    <cfRule type="expression" dxfId="99" priority="75">
      <formula>AND($AC$80="□",$AC$81="□")</formula>
    </cfRule>
  </conditionalFormatting>
  <conditionalFormatting sqref="F4:L5 D7 D9 H9 F14 N14 G18:G23 I18:I23 Z20 AH20 Z39 AH39 Z58 AH58 Z77 AH77 Z96 AH96">
    <cfRule type="expression" dxfId="98" priority="73">
      <formula>D4=""</formula>
    </cfRule>
  </conditionalFormatting>
  <conditionalFormatting sqref="H11:L11">
    <cfRule type="expression" dxfId="97" priority="72">
      <formula>AND($E$11="有",$H$11="")</formula>
    </cfRule>
  </conditionalFormatting>
  <conditionalFormatting sqref="N11:R11">
    <cfRule type="expression" dxfId="96" priority="71">
      <formula>AND($E$11="有",$N$11="")</formula>
    </cfRule>
  </conditionalFormatting>
  <conditionalFormatting sqref="G32:G36 I32:I36">
    <cfRule type="expression" dxfId="95" priority="69">
      <formula>AND($D32&lt;&gt;"",G32="")</formula>
    </cfRule>
  </conditionalFormatting>
  <conditionalFormatting sqref="AB8:AC19">
    <cfRule type="expression" dxfId="94" priority="68">
      <formula>AND(W8&lt;&gt;"",AB8="")</formula>
    </cfRule>
  </conditionalFormatting>
  <conditionalFormatting sqref="AB27:AC38">
    <cfRule type="expression" dxfId="93" priority="66">
      <formula>AND(W27&lt;&gt;"",AB27="")</formula>
    </cfRule>
  </conditionalFormatting>
  <conditionalFormatting sqref="AB46:AC57">
    <cfRule type="expression" dxfId="92" priority="64">
      <formula>AND(W46&lt;&gt;"",AB46="")</formula>
    </cfRule>
  </conditionalFormatting>
  <conditionalFormatting sqref="AB65:AC76">
    <cfRule type="expression" dxfId="91" priority="61">
      <formula>AND(W65&lt;&gt;"",AB65="")</formula>
    </cfRule>
  </conditionalFormatting>
  <conditionalFormatting sqref="AB84:AC95">
    <cfRule type="expression" dxfId="90" priority="59">
      <formula>AND(W84&lt;&gt;"",AB84="")</formula>
    </cfRule>
  </conditionalFormatting>
  <conditionalFormatting sqref="Z8:Z19">
    <cfRule type="expression" dxfId="89" priority="58">
      <formula>AND(W8&lt;&gt;"",Z8="")</formula>
    </cfRule>
  </conditionalFormatting>
  <conditionalFormatting sqref="Z27:Z38">
    <cfRule type="expression" dxfId="88" priority="57">
      <formula>AND(W27&lt;&gt;"",Z27="")</formula>
    </cfRule>
  </conditionalFormatting>
  <conditionalFormatting sqref="Z46:Z57">
    <cfRule type="expression" dxfId="87" priority="56">
      <formula>AND(W46&lt;&gt;"",Z46="")</formula>
    </cfRule>
  </conditionalFormatting>
  <conditionalFormatting sqref="Z65:Z76">
    <cfRule type="expression" dxfId="86" priority="54">
      <formula>AND(W65&lt;&gt;"",Z65="")</formula>
    </cfRule>
  </conditionalFormatting>
  <conditionalFormatting sqref="V23:AO40 V42:AO59 V61:AO78 V80:AO97">
    <cfRule type="expression" dxfId="85" priority="2">
      <formula>$D$33=""</formula>
    </cfRule>
  </conditionalFormatting>
  <conditionalFormatting sqref="V42:AO59 V61:AO78 V80:AO97">
    <cfRule type="expression" dxfId="84" priority="3">
      <formula>$D$34=""</formula>
    </cfRule>
  </conditionalFormatting>
  <conditionalFormatting sqref="V61:AO78 V80:AO97">
    <cfRule type="expression" dxfId="83" priority="4">
      <formula>$D$35=""</formula>
    </cfRule>
  </conditionalFormatting>
  <conditionalFormatting sqref="V80:AO97">
    <cfRule type="expression" dxfId="82" priority="5">
      <formula>$D$36=""</formula>
    </cfRule>
  </conditionalFormatting>
  <conditionalFormatting sqref="V23:AO40 V42:AO59 V61:AO78 V80:AO97 V4:AO21">
    <cfRule type="expression" dxfId="81" priority="1">
      <formula>$D$32=""</formula>
    </cfRule>
  </conditionalFormatting>
  <conditionalFormatting sqref="O17:O27">
    <cfRule type="expression" dxfId="80" priority="34">
      <formula>O17=""</formula>
    </cfRule>
  </conditionalFormatting>
  <conditionalFormatting sqref="Q17:Q27">
    <cfRule type="expression" dxfId="79" priority="33">
      <formula>Q17=""</formula>
    </cfRule>
  </conditionalFormatting>
  <conditionalFormatting sqref="S17:S27">
    <cfRule type="expression" dxfId="78" priority="32">
      <formula>S17=""</formula>
    </cfRule>
  </conditionalFormatting>
  <conditionalFormatting sqref="AH8:AH13">
    <cfRule type="expression" dxfId="77" priority="49">
      <formula>AH8=""</formula>
    </cfRule>
  </conditionalFormatting>
  <conditionalFormatting sqref="AH14:AH19">
    <cfRule type="expression" dxfId="76" priority="30">
      <formula>AND(AF14&lt;&gt;"",AH14="")</formula>
    </cfRule>
  </conditionalFormatting>
  <conditionalFormatting sqref="AH27:AH32">
    <cfRule type="expression" dxfId="75" priority="53">
      <formula>AH27=""</formula>
    </cfRule>
  </conditionalFormatting>
  <conditionalFormatting sqref="AH33:AH38">
    <cfRule type="expression" dxfId="74" priority="31">
      <formula>AND(AF33&lt;&gt;"",AH33="")</formula>
    </cfRule>
  </conditionalFormatting>
  <conditionalFormatting sqref="AH46:AH51">
    <cfRule type="expression" dxfId="73" priority="52">
      <formula>AH46=""</formula>
    </cfRule>
  </conditionalFormatting>
  <conditionalFormatting sqref="AH52:AH57">
    <cfRule type="expression" dxfId="72" priority="29">
      <formula>AND(AF52&lt;&gt;"",AH52="")</formula>
    </cfRule>
  </conditionalFormatting>
  <conditionalFormatting sqref="AH65:AH70">
    <cfRule type="expression" dxfId="71" priority="51">
      <formula>AH65=""</formula>
    </cfRule>
  </conditionalFormatting>
  <conditionalFormatting sqref="AH71:AH76">
    <cfRule type="expression" dxfId="70" priority="28">
      <formula>AND(AF71&lt;&gt;"",AH71="")</formula>
    </cfRule>
  </conditionalFormatting>
  <conditionalFormatting sqref="AH84:AH89">
    <cfRule type="expression" dxfId="69" priority="50">
      <formula>AH84=""</formula>
    </cfRule>
  </conditionalFormatting>
  <conditionalFormatting sqref="AH90:AH95">
    <cfRule type="expression" dxfId="68" priority="27">
      <formula>AND(AF90&lt;&gt;"",AH90="")</formula>
    </cfRule>
  </conditionalFormatting>
  <conditionalFormatting sqref="O46">
    <cfRule type="expression" dxfId="67" priority="15">
      <formula>AND($C46&lt;&gt;"",O46="")</formula>
    </cfRule>
  </conditionalFormatting>
  <conditionalFormatting sqref="O47">
    <cfRule type="expression" dxfId="66" priority="14">
      <formula>AND($C47&lt;&gt;"",O47="")</formula>
    </cfRule>
  </conditionalFormatting>
  <conditionalFormatting sqref="O48:O74">
    <cfRule type="expression" dxfId="65" priority="13">
      <formula>AND($C48&lt;&gt;"",O48="")</formula>
    </cfRule>
  </conditionalFormatting>
  <conditionalFormatting sqref="O41:O45">
    <cfRule type="expression" dxfId="64" priority="12">
      <formula>AND($C41&lt;&gt;"",O41="")</formula>
    </cfRule>
  </conditionalFormatting>
  <conditionalFormatting sqref="AL8:AL13">
    <cfRule type="expression" dxfId="63" priority="22">
      <formula>AND($AC$4="■",AL8="")</formula>
    </cfRule>
  </conditionalFormatting>
  <conditionalFormatting sqref="AL14:AL19">
    <cfRule type="expression" dxfId="62" priority="11">
      <formula>AND($AC$4="■",AF14&lt;&gt;"",AL14="")</formula>
    </cfRule>
  </conditionalFormatting>
  <conditionalFormatting sqref="AL27:AL32">
    <cfRule type="expression" dxfId="61" priority="92">
      <formula>AND($AC$23="■",AL27="")</formula>
    </cfRule>
  </conditionalFormatting>
  <conditionalFormatting sqref="AL33:AL38">
    <cfRule type="expression" dxfId="60" priority="23">
      <formula>AND($AC$23="■",AF33&lt;&gt;"",AL33="")</formula>
    </cfRule>
  </conditionalFormatting>
  <conditionalFormatting sqref="AL46:AL51">
    <cfRule type="expression" dxfId="59" priority="90">
      <formula>AND($AC$42="■",AL46="")</formula>
    </cfRule>
  </conditionalFormatting>
  <conditionalFormatting sqref="AL52:AL57">
    <cfRule type="expression" dxfId="58" priority="24">
      <formula>AND($AC$42="■",AF52&lt;&gt;"",AL52="")</formula>
    </cfRule>
  </conditionalFormatting>
  <conditionalFormatting sqref="AL65:AL70">
    <cfRule type="expression" dxfId="57" priority="89">
      <formula>AND($AC$61="■",AL65="")</formula>
    </cfRule>
  </conditionalFormatting>
  <conditionalFormatting sqref="AL71:AL76">
    <cfRule type="expression" dxfId="56" priority="25">
      <formula>AND($AC$61="■",AF71&lt;&gt;"",AL71="")</formula>
    </cfRule>
  </conditionalFormatting>
  <conditionalFormatting sqref="AL84:AL89">
    <cfRule type="expression" dxfId="55" priority="88">
      <formula>AND($AC$80="■",AL84="")</formula>
    </cfRule>
  </conditionalFormatting>
  <conditionalFormatting sqref="AL90:AL95">
    <cfRule type="expression" dxfId="54" priority="26">
      <formula>AND($AC$80="■",AF90&lt;&gt;"",AL90="")</formula>
    </cfRule>
  </conditionalFormatting>
  <dataValidations count="2">
    <dataValidation type="list" allowBlank="1" showInputMessage="1" showErrorMessage="1" sqref="AC4:AC5 AC23:AC24 AC42:AC43 AC61:AC62 AC80:AC81">
      <formula1>"□,■"</formula1>
    </dataValidation>
    <dataValidation type="list" allowBlank="1" showInputMessage="1" showErrorMessage="1" sqref="E11">
      <formula1>"無,有"</formula1>
    </dataValidation>
  </dataValidations>
  <pageMargins left="0.7" right="0.7" top="0.75" bottom="0.75" header="0.3" footer="0.3"/>
  <pageSetup paperSize="8" scale="37"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4"/>
  <sheetViews>
    <sheetView zoomScale="40" zoomScaleNormal="40" workbookViewId="0"/>
  </sheetViews>
  <sheetFormatPr defaultRowHeight="14.25"/>
  <cols>
    <col min="1" max="1" width="3.625" style="19" customWidth="1"/>
    <col min="2" max="2" width="30.625" style="19" customWidth="1"/>
    <col min="3" max="3" width="15.625" style="19" customWidth="1"/>
    <col min="4" max="4" width="3.625" style="19" customWidth="1"/>
    <col min="5" max="5" width="25.625" style="19" customWidth="1"/>
    <col min="6" max="6" width="3.625" style="19" customWidth="1"/>
    <col min="7" max="7" width="30.625" style="19" customWidth="1"/>
    <col min="8" max="8" width="3.625" style="19" customWidth="1"/>
    <col min="9" max="9" width="15.625" style="19" customWidth="1"/>
    <col min="10" max="10" width="30.625" style="19" customWidth="1"/>
    <col min="11" max="11" width="3.625" style="19" customWidth="1"/>
    <col min="12" max="12" width="25.625" style="19" customWidth="1"/>
    <col min="13" max="13" width="3.625" style="19" customWidth="1"/>
    <col min="14" max="14" width="35.625" style="19" customWidth="1"/>
    <col min="15" max="15" width="3.625" style="19" customWidth="1"/>
    <col min="16" max="16" width="25.625" style="19" customWidth="1"/>
    <col min="17" max="17" width="3.625" style="19" customWidth="1"/>
    <col min="18" max="18" width="35.625" style="19" customWidth="1"/>
    <col min="19" max="19" width="10.625" style="19" customWidth="1"/>
    <col min="20" max="21" width="5.25" style="19" customWidth="1"/>
    <col min="22" max="22" width="9.75" style="19" customWidth="1"/>
    <col min="23" max="23" width="15.625" style="19" customWidth="1"/>
    <col min="24" max="35" width="9.625" style="19" customWidth="1"/>
    <col min="36" max="265" width="9" style="19"/>
    <col min="266" max="266" width="2.625" style="19" customWidth="1"/>
    <col min="267" max="270" width="9.625" style="19" customWidth="1"/>
    <col min="271" max="271" width="49.25" style="19" customWidth="1"/>
    <col min="272" max="273" width="6" style="19" customWidth="1"/>
    <col min="274" max="274" width="10.75" style="19" customWidth="1"/>
    <col min="275" max="275" width="44.875" style="19" customWidth="1"/>
    <col min="276" max="277" width="5.25" style="19" customWidth="1"/>
    <col min="278" max="278" width="9.75" style="19" customWidth="1"/>
    <col min="279" max="279" width="15.625" style="19" customWidth="1"/>
    <col min="280" max="291" width="9.625" style="19" customWidth="1"/>
    <col min="292" max="521" width="9" style="19"/>
    <col min="522" max="522" width="2.625" style="19" customWidth="1"/>
    <col min="523" max="526" width="9.625" style="19" customWidth="1"/>
    <col min="527" max="527" width="49.25" style="19" customWidth="1"/>
    <col min="528" max="529" width="6" style="19" customWidth="1"/>
    <col min="530" max="530" width="10.75" style="19" customWidth="1"/>
    <col min="531" max="531" width="44.875" style="19" customWidth="1"/>
    <col min="532" max="533" width="5.25" style="19" customWidth="1"/>
    <col min="534" max="534" width="9.75" style="19" customWidth="1"/>
    <col min="535" max="535" width="15.625" style="19" customWidth="1"/>
    <col min="536" max="547" width="9.625" style="19" customWidth="1"/>
    <col min="548" max="777" width="9" style="19"/>
    <col min="778" max="778" width="2.625" style="19" customWidth="1"/>
    <col min="779" max="782" width="9.625" style="19" customWidth="1"/>
    <col min="783" max="783" width="49.25" style="19" customWidth="1"/>
    <col min="784" max="785" width="6" style="19" customWidth="1"/>
    <col min="786" max="786" width="10.75" style="19" customWidth="1"/>
    <col min="787" max="787" width="44.875" style="19" customWidth="1"/>
    <col min="788" max="789" width="5.25" style="19" customWidth="1"/>
    <col min="790" max="790" width="9.75" style="19" customWidth="1"/>
    <col min="791" max="791" width="15.625" style="19" customWidth="1"/>
    <col min="792" max="803" width="9.625" style="19" customWidth="1"/>
    <col min="804" max="1033" width="9" style="19"/>
    <col min="1034" max="1034" width="2.625" style="19" customWidth="1"/>
    <col min="1035" max="1038" width="9.625" style="19" customWidth="1"/>
    <col min="1039" max="1039" width="49.25" style="19" customWidth="1"/>
    <col min="1040" max="1041" width="6" style="19" customWidth="1"/>
    <col min="1042" max="1042" width="10.75" style="19" customWidth="1"/>
    <col min="1043" max="1043" width="44.875" style="19" customWidth="1"/>
    <col min="1044" max="1045" width="5.25" style="19" customWidth="1"/>
    <col min="1046" max="1046" width="9.75" style="19" customWidth="1"/>
    <col min="1047" max="1047" width="15.625" style="19" customWidth="1"/>
    <col min="1048" max="1059" width="9.625" style="19" customWidth="1"/>
    <col min="1060" max="1289" width="9" style="19"/>
    <col min="1290" max="1290" width="2.625" style="19" customWidth="1"/>
    <col min="1291" max="1294" width="9.625" style="19" customWidth="1"/>
    <col min="1295" max="1295" width="49.25" style="19" customWidth="1"/>
    <col min="1296" max="1297" width="6" style="19" customWidth="1"/>
    <col min="1298" max="1298" width="10.75" style="19" customWidth="1"/>
    <col min="1299" max="1299" width="44.875" style="19" customWidth="1"/>
    <col min="1300" max="1301" width="5.25" style="19" customWidth="1"/>
    <col min="1302" max="1302" width="9.75" style="19" customWidth="1"/>
    <col min="1303" max="1303" width="15.625" style="19" customWidth="1"/>
    <col min="1304" max="1315" width="9.625" style="19" customWidth="1"/>
    <col min="1316" max="1545" width="9" style="19"/>
    <col min="1546" max="1546" width="2.625" style="19" customWidth="1"/>
    <col min="1547" max="1550" width="9.625" style="19" customWidth="1"/>
    <col min="1551" max="1551" width="49.25" style="19" customWidth="1"/>
    <col min="1552" max="1553" width="6" style="19" customWidth="1"/>
    <col min="1554" max="1554" width="10.75" style="19" customWidth="1"/>
    <col min="1555" max="1555" width="44.875" style="19" customWidth="1"/>
    <col min="1556" max="1557" width="5.25" style="19" customWidth="1"/>
    <col min="1558" max="1558" width="9.75" style="19" customWidth="1"/>
    <col min="1559" max="1559" width="15.625" style="19" customWidth="1"/>
    <col min="1560" max="1571" width="9.625" style="19" customWidth="1"/>
    <col min="1572" max="1801" width="9" style="19"/>
    <col min="1802" max="1802" width="2.625" style="19" customWidth="1"/>
    <col min="1803" max="1806" width="9.625" style="19" customWidth="1"/>
    <col min="1807" max="1807" width="49.25" style="19" customWidth="1"/>
    <col min="1808" max="1809" width="6" style="19" customWidth="1"/>
    <col min="1810" max="1810" width="10.75" style="19" customWidth="1"/>
    <col min="1811" max="1811" width="44.875" style="19" customWidth="1"/>
    <col min="1812" max="1813" width="5.25" style="19" customWidth="1"/>
    <col min="1814" max="1814" width="9.75" style="19" customWidth="1"/>
    <col min="1815" max="1815" width="15.625" style="19" customWidth="1"/>
    <col min="1816" max="1827" width="9.625" style="19" customWidth="1"/>
    <col min="1828" max="2057" width="9" style="19"/>
    <col min="2058" max="2058" width="2.625" style="19" customWidth="1"/>
    <col min="2059" max="2062" width="9.625" style="19" customWidth="1"/>
    <col min="2063" max="2063" width="49.25" style="19" customWidth="1"/>
    <col min="2064" max="2065" width="6" style="19" customWidth="1"/>
    <col min="2066" max="2066" width="10.75" style="19" customWidth="1"/>
    <col min="2067" max="2067" width="44.875" style="19" customWidth="1"/>
    <col min="2068" max="2069" width="5.25" style="19" customWidth="1"/>
    <col min="2070" max="2070" width="9.75" style="19" customWidth="1"/>
    <col min="2071" max="2071" width="15.625" style="19" customWidth="1"/>
    <col min="2072" max="2083" width="9.625" style="19" customWidth="1"/>
    <col min="2084" max="2313" width="9" style="19"/>
    <col min="2314" max="2314" width="2.625" style="19" customWidth="1"/>
    <col min="2315" max="2318" width="9.625" style="19" customWidth="1"/>
    <col min="2319" max="2319" width="49.25" style="19" customWidth="1"/>
    <col min="2320" max="2321" width="6" style="19" customWidth="1"/>
    <col min="2322" max="2322" width="10.75" style="19" customWidth="1"/>
    <col min="2323" max="2323" width="44.875" style="19" customWidth="1"/>
    <col min="2324" max="2325" width="5.25" style="19" customWidth="1"/>
    <col min="2326" max="2326" width="9.75" style="19" customWidth="1"/>
    <col min="2327" max="2327" width="15.625" style="19" customWidth="1"/>
    <col min="2328" max="2339" width="9.625" style="19" customWidth="1"/>
    <col min="2340" max="2569" width="9" style="19"/>
    <col min="2570" max="2570" width="2.625" style="19" customWidth="1"/>
    <col min="2571" max="2574" width="9.625" style="19" customWidth="1"/>
    <col min="2575" max="2575" width="49.25" style="19" customWidth="1"/>
    <col min="2576" max="2577" width="6" style="19" customWidth="1"/>
    <col min="2578" max="2578" width="10.75" style="19" customWidth="1"/>
    <col min="2579" max="2579" width="44.875" style="19" customWidth="1"/>
    <col min="2580" max="2581" width="5.25" style="19" customWidth="1"/>
    <col min="2582" max="2582" width="9.75" style="19" customWidth="1"/>
    <col min="2583" max="2583" width="15.625" style="19" customWidth="1"/>
    <col min="2584" max="2595" width="9.625" style="19" customWidth="1"/>
    <col min="2596" max="2825" width="9" style="19"/>
    <col min="2826" max="2826" width="2.625" style="19" customWidth="1"/>
    <col min="2827" max="2830" width="9.625" style="19" customWidth="1"/>
    <col min="2831" max="2831" width="49.25" style="19" customWidth="1"/>
    <col min="2832" max="2833" width="6" style="19" customWidth="1"/>
    <col min="2834" max="2834" width="10.75" style="19" customWidth="1"/>
    <col min="2835" max="2835" width="44.875" style="19" customWidth="1"/>
    <col min="2836" max="2837" width="5.25" style="19" customWidth="1"/>
    <col min="2838" max="2838" width="9.75" style="19" customWidth="1"/>
    <col min="2839" max="2839" width="15.625" style="19" customWidth="1"/>
    <col min="2840" max="2851" width="9.625" style="19" customWidth="1"/>
    <col min="2852" max="3081" width="9" style="19"/>
    <col min="3082" max="3082" width="2.625" style="19" customWidth="1"/>
    <col min="3083" max="3086" width="9.625" style="19" customWidth="1"/>
    <col min="3087" max="3087" width="49.25" style="19" customWidth="1"/>
    <col min="3088" max="3089" width="6" style="19" customWidth="1"/>
    <col min="3090" max="3090" width="10.75" style="19" customWidth="1"/>
    <col min="3091" max="3091" width="44.875" style="19" customWidth="1"/>
    <col min="3092" max="3093" width="5.25" style="19" customWidth="1"/>
    <col min="3094" max="3094" width="9.75" style="19" customWidth="1"/>
    <col min="3095" max="3095" width="15.625" style="19" customWidth="1"/>
    <col min="3096" max="3107" width="9.625" style="19" customWidth="1"/>
    <col min="3108" max="3337" width="9" style="19"/>
    <col min="3338" max="3338" width="2.625" style="19" customWidth="1"/>
    <col min="3339" max="3342" width="9.625" style="19" customWidth="1"/>
    <col min="3343" max="3343" width="49.25" style="19" customWidth="1"/>
    <col min="3344" max="3345" width="6" style="19" customWidth="1"/>
    <col min="3346" max="3346" width="10.75" style="19" customWidth="1"/>
    <col min="3347" max="3347" width="44.875" style="19" customWidth="1"/>
    <col min="3348" max="3349" width="5.25" style="19" customWidth="1"/>
    <col min="3350" max="3350" width="9.75" style="19" customWidth="1"/>
    <col min="3351" max="3351" width="15.625" style="19" customWidth="1"/>
    <col min="3352" max="3363" width="9.625" style="19" customWidth="1"/>
    <col min="3364" max="3593" width="9" style="19"/>
    <col min="3594" max="3594" width="2.625" style="19" customWidth="1"/>
    <col min="3595" max="3598" width="9.625" style="19" customWidth="1"/>
    <col min="3599" max="3599" width="49.25" style="19" customWidth="1"/>
    <col min="3600" max="3601" width="6" style="19" customWidth="1"/>
    <col min="3602" max="3602" width="10.75" style="19" customWidth="1"/>
    <col min="3603" max="3603" width="44.875" style="19" customWidth="1"/>
    <col min="3604" max="3605" width="5.25" style="19" customWidth="1"/>
    <col min="3606" max="3606" width="9.75" style="19" customWidth="1"/>
    <col min="3607" max="3607" width="15.625" style="19" customWidth="1"/>
    <col min="3608" max="3619" width="9.625" style="19" customWidth="1"/>
    <col min="3620" max="3849" width="9" style="19"/>
    <col min="3850" max="3850" width="2.625" style="19" customWidth="1"/>
    <col min="3851" max="3854" width="9.625" style="19" customWidth="1"/>
    <col min="3855" max="3855" width="49.25" style="19" customWidth="1"/>
    <col min="3856" max="3857" width="6" style="19" customWidth="1"/>
    <col min="3858" max="3858" width="10.75" style="19" customWidth="1"/>
    <col min="3859" max="3859" width="44.875" style="19" customWidth="1"/>
    <col min="3860" max="3861" width="5.25" style="19" customWidth="1"/>
    <col min="3862" max="3862" width="9.75" style="19" customWidth="1"/>
    <col min="3863" max="3863" width="15.625" style="19" customWidth="1"/>
    <col min="3864" max="3875" width="9.625" style="19" customWidth="1"/>
    <col min="3876" max="4105" width="9" style="19"/>
    <col min="4106" max="4106" width="2.625" style="19" customWidth="1"/>
    <col min="4107" max="4110" width="9.625" style="19" customWidth="1"/>
    <col min="4111" max="4111" width="49.25" style="19" customWidth="1"/>
    <col min="4112" max="4113" width="6" style="19" customWidth="1"/>
    <col min="4114" max="4114" width="10.75" style="19" customWidth="1"/>
    <col min="4115" max="4115" width="44.875" style="19" customWidth="1"/>
    <col min="4116" max="4117" width="5.25" style="19" customWidth="1"/>
    <col min="4118" max="4118" width="9.75" style="19" customWidth="1"/>
    <col min="4119" max="4119" width="15.625" style="19" customWidth="1"/>
    <col min="4120" max="4131" width="9.625" style="19" customWidth="1"/>
    <col min="4132" max="4361" width="9" style="19"/>
    <col min="4362" max="4362" width="2.625" style="19" customWidth="1"/>
    <col min="4363" max="4366" width="9.625" style="19" customWidth="1"/>
    <col min="4367" max="4367" width="49.25" style="19" customWidth="1"/>
    <col min="4368" max="4369" width="6" style="19" customWidth="1"/>
    <col min="4370" max="4370" width="10.75" style="19" customWidth="1"/>
    <col min="4371" max="4371" width="44.875" style="19" customWidth="1"/>
    <col min="4372" max="4373" width="5.25" style="19" customWidth="1"/>
    <col min="4374" max="4374" width="9.75" style="19" customWidth="1"/>
    <col min="4375" max="4375" width="15.625" style="19" customWidth="1"/>
    <col min="4376" max="4387" width="9.625" style="19" customWidth="1"/>
    <col min="4388" max="4617" width="9" style="19"/>
    <col min="4618" max="4618" width="2.625" style="19" customWidth="1"/>
    <col min="4619" max="4622" width="9.625" style="19" customWidth="1"/>
    <col min="4623" max="4623" width="49.25" style="19" customWidth="1"/>
    <col min="4624" max="4625" width="6" style="19" customWidth="1"/>
    <col min="4626" max="4626" width="10.75" style="19" customWidth="1"/>
    <col min="4627" max="4627" width="44.875" style="19" customWidth="1"/>
    <col min="4628" max="4629" width="5.25" style="19" customWidth="1"/>
    <col min="4630" max="4630" width="9.75" style="19" customWidth="1"/>
    <col min="4631" max="4631" width="15.625" style="19" customWidth="1"/>
    <col min="4632" max="4643" width="9.625" style="19" customWidth="1"/>
    <col min="4644" max="4873" width="9" style="19"/>
    <col min="4874" max="4874" width="2.625" style="19" customWidth="1"/>
    <col min="4875" max="4878" width="9.625" style="19" customWidth="1"/>
    <col min="4879" max="4879" width="49.25" style="19" customWidth="1"/>
    <col min="4880" max="4881" width="6" style="19" customWidth="1"/>
    <col min="4882" max="4882" width="10.75" style="19" customWidth="1"/>
    <col min="4883" max="4883" width="44.875" style="19" customWidth="1"/>
    <col min="4884" max="4885" width="5.25" style="19" customWidth="1"/>
    <col min="4886" max="4886" width="9.75" style="19" customWidth="1"/>
    <col min="4887" max="4887" width="15.625" style="19" customWidth="1"/>
    <col min="4888" max="4899" width="9.625" style="19" customWidth="1"/>
    <col min="4900" max="5129" width="9" style="19"/>
    <col min="5130" max="5130" width="2.625" style="19" customWidth="1"/>
    <col min="5131" max="5134" width="9.625" style="19" customWidth="1"/>
    <col min="5135" max="5135" width="49.25" style="19" customWidth="1"/>
    <col min="5136" max="5137" width="6" style="19" customWidth="1"/>
    <col min="5138" max="5138" width="10.75" style="19" customWidth="1"/>
    <col min="5139" max="5139" width="44.875" style="19" customWidth="1"/>
    <col min="5140" max="5141" width="5.25" style="19" customWidth="1"/>
    <col min="5142" max="5142" width="9.75" style="19" customWidth="1"/>
    <col min="5143" max="5143" width="15.625" style="19" customWidth="1"/>
    <col min="5144" max="5155" width="9.625" style="19" customWidth="1"/>
    <col min="5156" max="5385" width="9" style="19"/>
    <col min="5386" max="5386" width="2.625" style="19" customWidth="1"/>
    <col min="5387" max="5390" width="9.625" style="19" customWidth="1"/>
    <col min="5391" max="5391" width="49.25" style="19" customWidth="1"/>
    <col min="5392" max="5393" width="6" style="19" customWidth="1"/>
    <col min="5394" max="5394" width="10.75" style="19" customWidth="1"/>
    <col min="5395" max="5395" width="44.875" style="19" customWidth="1"/>
    <col min="5396" max="5397" width="5.25" style="19" customWidth="1"/>
    <col min="5398" max="5398" width="9.75" style="19" customWidth="1"/>
    <col min="5399" max="5399" width="15.625" style="19" customWidth="1"/>
    <col min="5400" max="5411" width="9.625" style="19" customWidth="1"/>
    <col min="5412" max="5641" width="9" style="19"/>
    <col min="5642" max="5642" width="2.625" style="19" customWidth="1"/>
    <col min="5643" max="5646" width="9.625" style="19" customWidth="1"/>
    <col min="5647" max="5647" width="49.25" style="19" customWidth="1"/>
    <col min="5648" max="5649" width="6" style="19" customWidth="1"/>
    <col min="5650" max="5650" width="10.75" style="19" customWidth="1"/>
    <col min="5651" max="5651" width="44.875" style="19" customWidth="1"/>
    <col min="5652" max="5653" width="5.25" style="19" customWidth="1"/>
    <col min="5654" max="5654" width="9.75" style="19" customWidth="1"/>
    <col min="5655" max="5655" width="15.625" style="19" customWidth="1"/>
    <col min="5656" max="5667" width="9.625" style="19" customWidth="1"/>
    <col min="5668" max="5897" width="9" style="19"/>
    <col min="5898" max="5898" width="2.625" style="19" customWidth="1"/>
    <col min="5899" max="5902" width="9.625" style="19" customWidth="1"/>
    <col min="5903" max="5903" width="49.25" style="19" customWidth="1"/>
    <col min="5904" max="5905" width="6" style="19" customWidth="1"/>
    <col min="5906" max="5906" width="10.75" style="19" customWidth="1"/>
    <col min="5907" max="5907" width="44.875" style="19" customWidth="1"/>
    <col min="5908" max="5909" width="5.25" style="19" customWidth="1"/>
    <col min="5910" max="5910" width="9.75" style="19" customWidth="1"/>
    <col min="5911" max="5911" width="15.625" style="19" customWidth="1"/>
    <col min="5912" max="5923" width="9.625" style="19" customWidth="1"/>
    <col min="5924" max="6153" width="9" style="19"/>
    <col min="6154" max="6154" width="2.625" style="19" customWidth="1"/>
    <col min="6155" max="6158" width="9.625" style="19" customWidth="1"/>
    <col min="6159" max="6159" width="49.25" style="19" customWidth="1"/>
    <col min="6160" max="6161" width="6" style="19" customWidth="1"/>
    <col min="6162" max="6162" width="10.75" style="19" customWidth="1"/>
    <col min="6163" max="6163" width="44.875" style="19" customWidth="1"/>
    <col min="6164" max="6165" width="5.25" style="19" customWidth="1"/>
    <col min="6166" max="6166" width="9.75" style="19" customWidth="1"/>
    <col min="6167" max="6167" width="15.625" style="19" customWidth="1"/>
    <col min="6168" max="6179" width="9.625" style="19" customWidth="1"/>
    <col min="6180" max="6409" width="9" style="19"/>
    <col min="6410" max="6410" width="2.625" style="19" customWidth="1"/>
    <col min="6411" max="6414" width="9.625" style="19" customWidth="1"/>
    <col min="6415" max="6415" width="49.25" style="19" customWidth="1"/>
    <col min="6416" max="6417" width="6" style="19" customWidth="1"/>
    <col min="6418" max="6418" width="10.75" style="19" customWidth="1"/>
    <col min="6419" max="6419" width="44.875" style="19" customWidth="1"/>
    <col min="6420" max="6421" width="5.25" style="19" customWidth="1"/>
    <col min="6422" max="6422" width="9.75" style="19" customWidth="1"/>
    <col min="6423" max="6423" width="15.625" style="19" customWidth="1"/>
    <col min="6424" max="6435" width="9.625" style="19" customWidth="1"/>
    <col min="6436" max="6665" width="9" style="19"/>
    <col min="6666" max="6666" width="2.625" style="19" customWidth="1"/>
    <col min="6667" max="6670" width="9.625" style="19" customWidth="1"/>
    <col min="6671" max="6671" width="49.25" style="19" customWidth="1"/>
    <col min="6672" max="6673" width="6" style="19" customWidth="1"/>
    <col min="6674" max="6674" width="10.75" style="19" customWidth="1"/>
    <col min="6675" max="6675" width="44.875" style="19" customWidth="1"/>
    <col min="6676" max="6677" width="5.25" style="19" customWidth="1"/>
    <col min="6678" max="6678" width="9.75" style="19" customWidth="1"/>
    <col min="6679" max="6679" width="15.625" style="19" customWidth="1"/>
    <col min="6680" max="6691" width="9.625" style="19" customWidth="1"/>
    <col min="6692" max="6921" width="9" style="19"/>
    <col min="6922" max="6922" width="2.625" style="19" customWidth="1"/>
    <col min="6923" max="6926" width="9.625" style="19" customWidth="1"/>
    <col min="6927" max="6927" width="49.25" style="19" customWidth="1"/>
    <col min="6928" max="6929" width="6" style="19" customWidth="1"/>
    <col min="6930" max="6930" width="10.75" style="19" customWidth="1"/>
    <col min="6931" max="6931" width="44.875" style="19" customWidth="1"/>
    <col min="6932" max="6933" width="5.25" style="19" customWidth="1"/>
    <col min="6934" max="6934" width="9.75" style="19" customWidth="1"/>
    <col min="6935" max="6935" width="15.625" style="19" customWidth="1"/>
    <col min="6936" max="6947" width="9.625" style="19" customWidth="1"/>
    <col min="6948" max="7177" width="9" style="19"/>
    <col min="7178" max="7178" width="2.625" style="19" customWidth="1"/>
    <col min="7179" max="7182" width="9.625" style="19" customWidth="1"/>
    <col min="7183" max="7183" width="49.25" style="19" customWidth="1"/>
    <col min="7184" max="7185" width="6" style="19" customWidth="1"/>
    <col min="7186" max="7186" width="10.75" style="19" customWidth="1"/>
    <col min="7187" max="7187" width="44.875" style="19" customWidth="1"/>
    <col min="7188" max="7189" width="5.25" style="19" customWidth="1"/>
    <col min="7190" max="7190" width="9.75" style="19" customWidth="1"/>
    <col min="7191" max="7191" width="15.625" style="19" customWidth="1"/>
    <col min="7192" max="7203" width="9.625" style="19" customWidth="1"/>
    <col min="7204" max="7433" width="9" style="19"/>
    <col min="7434" max="7434" width="2.625" style="19" customWidth="1"/>
    <col min="7435" max="7438" width="9.625" style="19" customWidth="1"/>
    <col min="7439" max="7439" width="49.25" style="19" customWidth="1"/>
    <col min="7440" max="7441" width="6" style="19" customWidth="1"/>
    <col min="7442" max="7442" width="10.75" style="19" customWidth="1"/>
    <col min="7443" max="7443" width="44.875" style="19" customWidth="1"/>
    <col min="7444" max="7445" width="5.25" style="19" customWidth="1"/>
    <col min="7446" max="7446" width="9.75" style="19" customWidth="1"/>
    <col min="7447" max="7447" width="15.625" style="19" customWidth="1"/>
    <col min="7448" max="7459" width="9.625" style="19" customWidth="1"/>
    <col min="7460" max="7689" width="9" style="19"/>
    <col min="7690" max="7690" width="2.625" style="19" customWidth="1"/>
    <col min="7691" max="7694" width="9.625" style="19" customWidth="1"/>
    <col min="7695" max="7695" width="49.25" style="19" customWidth="1"/>
    <col min="7696" max="7697" width="6" style="19" customWidth="1"/>
    <col min="7698" max="7698" width="10.75" style="19" customWidth="1"/>
    <col min="7699" max="7699" width="44.875" style="19" customWidth="1"/>
    <col min="7700" max="7701" width="5.25" style="19" customWidth="1"/>
    <col min="7702" max="7702" width="9.75" style="19" customWidth="1"/>
    <col min="7703" max="7703" width="15.625" style="19" customWidth="1"/>
    <col min="7704" max="7715" width="9.625" style="19" customWidth="1"/>
    <col min="7716" max="7945" width="9" style="19"/>
    <col min="7946" max="7946" width="2.625" style="19" customWidth="1"/>
    <col min="7947" max="7950" width="9.625" style="19" customWidth="1"/>
    <col min="7951" max="7951" width="49.25" style="19" customWidth="1"/>
    <col min="7952" max="7953" width="6" style="19" customWidth="1"/>
    <col min="7954" max="7954" width="10.75" style="19" customWidth="1"/>
    <col min="7955" max="7955" width="44.875" style="19" customWidth="1"/>
    <col min="7956" max="7957" width="5.25" style="19" customWidth="1"/>
    <col min="7958" max="7958" width="9.75" style="19" customWidth="1"/>
    <col min="7959" max="7959" width="15.625" style="19" customWidth="1"/>
    <col min="7960" max="7971" width="9.625" style="19" customWidth="1"/>
    <col min="7972" max="8201" width="9" style="19"/>
    <col min="8202" max="8202" width="2.625" style="19" customWidth="1"/>
    <col min="8203" max="8206" width="9.625" style="19" customWidth="1"/>
    <col min="8207" max="8207" width="49.25" style="19" customWidth="1"/>
    <col min="8208" max="8209" width="6" style="19" customWidth="1"/>
    <col min="8210" max="8210" width="10.75" style="19" customWidth="1"/>
    <col min="8211" max="8211" width="44.875" style="19" customWidth="1"/>
    <col min="8212" max="8213" width="5.25" style="19" customWidth="1"/>
    <col min="8214" max="8214" width="9.75" style="19" customWidth="1"/>
    <col min="8215" max="8215" width="15.625" style="19" customWidth="1"/>
    <col min="8216" max="8227" width="9.625" style="19" customWidth="1"/>
    <col min="8228" max="8457" width="9" style="19"/>
    <col min="8458" max="8458" width="2.625" style="19" customWidth="1"/>
    <col min="8459" max="8462" width="9.625" style="19" customWidth="1"/>
    <col min="8463" max="8463" width="49.25" style="19" customWidth="1"/>
    <col min="8464" max="8465" width="6" style="19" customWidth="1"/>
    <col min="8466" max="8466" width="10.75" style="19" customWidth="1"/>
    <col min="8467" max="8467" width="44.875" style="19" customWidth="1"/>
    <col min="8468" max="8469" width="5.25" style="19" customWidth="1"/>
    <col min="8470" max="8470" width="9.75" style="19" customWidth="1"/>
    <col min="8471" max="8471" width="15.625" style="19" customWidth="1"/>
    <col min="8472" max="8483" width="9.625" style="19" customWidth="1"/>
    <col min="8484" max="8713" width="9" style="19"/>
    <col min="8714" max="8714" width="2.625" style="19" customWidth="1"/>
    <col min="8715" max="8718" width="9.625" style="19" customWidth="1"/>
    <col min="8719" max="8719" width="49.25" style="19" customWidth="1"/>
    <col min="8720" max="8721" width="6" style="19" customWidth="1"/>
    <col min="8722" max="8722" width="10.75" style="19" customWidth="1"/>
    <col min="8723" max="8723" width="44.875" style="19" customWidth="1"/>
    <col min="8724" max="8725" width="5.25" style="19" customWidth="1"/>
    <col min="8726" max="8726" width="9.75" style="19" customWidth="1"/>
    <col min="8727" max="8727" width="15.625" style="19" customWidth="1"/>
    <col min="8728" max="8739" width="9.625" style="19" customWidth="1"/>
    <col min="8740" max="8969" width="9" style="19"/>
    <col min="8970" max="8970" width="2.625" style="19" customWidth="1"/>
    <col min="8971" max="8974" width="9.625" style="19" customWidth="1"/>
    <col min="8975" max="8975" width="49.25" style="19" customWidth="1"/>
    <col min="8976" max="8977" width="6" style="19" customWidth="1"/>
    <col min="8978" max="8978" width="10.75" style="19" customWidth="1"/>
    <col min="8979" max="8979" width="44.875" style="19" customWidth="1"/>
    <col min="8980" max="8981" width="5.25" style="19" customWidth="1"/>
    <col min="8982" max="8982" width="9.75" style="19" customWidth="1"/>
    <col min="8983" max="8983" width="15.625" style="19" customWidth="1"/>
    <col min="8984" max="8995" width="9.625" style="19" customWidth="1"/>
    <col min="8996" max="9225" width="9" style="19"/>
    <col min="9226" max="9226" width="2.625" style="19" customWidth="1"/>
    <col min="9227" max="9230" width="9.625" style="19" customWidth="1"/>
    <col min="9231" max="9231" width="49.25" style="19" customWidth="1"/>
    <col min="9232" max="9233" width="6" style="19" customWidth="1"/>
    <col min="9234" max="9234" width="10.75" style="19" customWidth="1"/>
    <col min="9235" max="9235" width="44.875" style="19" customWidth="1"/>
    <col min="9236" max="9237" width="5.25" style="19" customWidth="1"/>
    <col min="9238" max="9238" width="9.75" style="19" customWidth="1"/>
    <col min="9239" max="9239" width="15.625" style="19" customWidth="1"/>
    <col min="9240" max="9251" width="9.625" style="19" customWidth="1"/>
    <col min="9252" max="9481" width="9" style="19"/>
    <col min="9482" max="9482" width="2.625" style="19" customWidth="1"/>
    <col min="9483" max="9486" width="9.625" style="19" customWidth="1"/>
    <col min="9487" max="9487" width="49.25" style="19" customWidth="1"/>
    <col min="9488" max="9489" width="6" style="19" customWidth="1"/>
    <col min="9490" max="9490" width="10.75" style="19" customWidth="1"/>
    <col min="9491" max="9491" width="44.875" style="19" customWidth="1"/>
    <col min="9492" max="9493" width="5.25" style="19" customWidth="1"/>
    <col min="9494" max="9494" width="9.75" style="19" customWidth="1"/>
    <col min="9495" max="9495" width="15.625" style="19" customWidth="1"/>
    <col min="9496" max="9507" width="9.625" style="19" customWidth="1"/>
    <col min="9508" max="9737" width="9" style="19"/>
    <col min="9738" max="9738" width="2.625" style="19" customWidth="1"/>
    <col min="9739" max="9742" width="9.625" style="19" customWidth="1"/>
    <col min="9743" max="9743" width="49.25" style="19" customWidth="1"/>
    <col min="9744" max="9745" width="6" style="19" customWidth="1"/>
    <col min="9746" max="9746" width="10.75" style="19" customWidth="1"/>
    <col min="9747" max="9747" width="44.875" style="19" customWidth="1"/>
    <col min="9748" max="9749" width="5.25" style="19" customWidth="1"/>
    <col min="9750" max="9750" width="9.75" style="19" customWidth="1"/>
    <col min="9751" max="9751" width="15.625" style="19" customWidth="1"/>
    <col min="9752" max="9763" width="9.625" style="19" customWidth="1"/>
    <col min="9764" max="9993" width="9" style="19"/>
    <col min="9994" max="9994" width="2.625" style="19" customWidth="1"/>
    <col min="9995" max="9998" width="9.625" style="19" customWidth="1"/>
    <col min="9999" max="9999" width="49.25" style="19" customWidth="1"/>
    <col min="10000" max="10001" width="6" style="19" customWidth="1"/>
    <col min="10002" max="10002" width="10.75" style="19" customWidth="1"/>
    <col min="10003" max="10003" width="44.875" style="19" customWidth="1"/>
    <col min="10004" max="10005" width="5.25" style="19" customWidth="1"/>
    <col min="10006" max="10006" width="9.75" style="19" customWidth="1"/>
    <col min="10007" max="10007" width="15.625" style="19" customWidth="1"/>
    <col min="10008" max="10019" width="9.625" style="19" customWidth="1"/>
    <col min="10020" max="10249" width="9" style="19"/>
    <col min="10250" max="10250" width="2.625" style="19" customWidth="1"/>
    <col min="10251" max="10254" width="9.625" style="19" customWidth="1"/>
    <col min="10255" max="10255" width="49.25" style="19" customWidth="1"/>
    <col min="10256" max="10257" width="6" style="19" customWidth="1"/>
    <col min="10258" max="10258" width="10.75" style="19" customWidth="1"/>
    <col min="10259" max="10259" width="44.875" style="19" customWidth="1"/>
    <col min="10260" max="10261" width="5.25" style="19" customWidth="1"/>
    <col min="10262" max="10262" width="9.75" style="19" customWidth="1"/>
    <col min="10263" max="10263" width="15.625" style="19" customWidth="1"/>
    <col min="10264" max="10275" width="9.625" style="19" customWidth="1"/>
    <col min="10276" max="10505" width="9" style="19"/>
    <col min="10506" max="10506" width="2.625" style="19" customWidth="1"/>
    <col min="10507" max="10510" width="9.625" style="19" customWidth="1"/>
    <col min="10511" max="10511" width="49.25" style="19" customWidth="1"/>
    <col min="10512" max="10513" width="6" style="19" customWidth="1"/>
    <col min="10514" max="10514" width="10.75" style="19" customWidth="1"/>
    <col min="10515" max="10515" width="44.875" style="19" customWidth="1"/>
    <col min="10516" max="10517" width="5.25" style="19" customWidth="1"/>
    <col min="10518" max="10518" width="9.75" style="19" customWidth="1"/>
    <col min="10519" max="10519" width="15.625" style="19" customWidth="1"/>
    <col min="10520" max="10531" width="9.625" style="19" customWidth="1"/>
    <col min="10532" max="10761" width="9" style="19"/>
    <col min="10762" max="10762" width="2.625" style="19" customWidth="1"/>
    <col min="10763" max="10766" width="9.625" style="19" customWidth="1"/>
    <col min="10767" max="10767" width="49.25" style="19" customWidth="1"/>
    <col min="10768" max="10769" width="6" style="19" customWidth="1"/>
    <col min="10770" max="10770" width="10.75" style="19" customWidth="1"/>
    <col min="10771" max="10771" width="44.875" style="19" customWidth="1"/>
    <col min="10772" max="10773" width="5.25" style="19" customWidth="1"/>
    <col min="10774" max="10774" width="9.75" style="19" customWidth="1"/>
    <col min="10775" max="10775" width="15.625" style="19" customWidth="1"/>
    <col min="10776" max="10787" width="9.625" style="19" customWidth="1"/>
    <col min="10788" max="11017" width="9" style="19"/>
    <col min="11018" max="11018" width="2.625" style="19" customWidth="1"/>
    <col min="11019" max="11022" width="9.625" style="19" customWidth="1"/>
    <col min="11023" max="11023" width="49.25" style="19" customWidth="1"/>
    <col min="11024" max="11025" width="6" style="19" customWidth="1"/>
    <col min="11026" max="11026" width="10.75" style="19" customWidth="1"/>
    <col min="11027" max="11027" width="44.875" style="19" customWidth="1"/>
    <col min="11028" max="11029" width="5.25" style="19" customWidth="1"/>
    <col min="11030" max="11030" width="9.75" style="19" customWidth="1"/>
    <col min="11031" max="11031" width="15.625" style="19" customWidth="1"/>
    <col min="11032" max="11043" width="9.625" style="19" customWidth="1"/>
    <col min="11044" max="11273" width="9" style="19"/>
    <col min="11274" max="11274" width="2.625" style="19" customWidth="1"/>
    <col min="11275" max="11278" width="9.625" style="19" customWidth="1"/>
    <col min="11279" max="11279" width="49.25" style="19" customWidth="1"/>
    <col min="11280" max="11281" width="6" style="19" customWidth="1"/>
    <col min="11282" max="11282" width="10.75" style="19" customWidth="1"/>
    <col min="11283" max="11283" width="44.875" style="19" customWidth="1"/>
    <col min="11284" max="11285" width="5.25" style="19" customWidth="1"/>
    <col min="11286" max="11286" width="9.75" style="19" customWidth="1"/>
    <col min="11287" max="11287" width="15.625" style="19" customWidth="1"/>
    <col min="11288" max="11299" width="9.625" style="19" customWidth="1"/>
    <col min="11300" max="11529" width="9" style="19"/>
    <col min="11530" max="11530" width="2.625" style="19" customWidth="1"/>
    <col min="11531" max="11534" width="9.625" style="19" customWidth="1"/>
    <col min="11535" max="11535" width="49.25" style="19" customWidth="1"/>
    <col min="11536" max="11537" width="6" style="19" customWidth="1"/>
    <col min="11538" max="11538" width="10.75" style="19" customWidth="1"/>
    <col min="11539" max="11539" width="44.875" style="19" customWidth="1"/>
    <col min="11540" max="11541" width="5.25" style="19" customWidth="1"/>
    <col min="11542" max="11542" width="9.75" style="19" customWidth="1"/>
    <col min="11543" max="11543" width="15.625" style="19" customWidth="1"/>
    <col min="11544" max="11555" width="9.625" style="19" customWidth="1"/>
    <col min="11556" max="11785" width="9" style="19"/>
    <col min="11786" max="11786" width="2.625" style="19" customWidth="1"/>
    <col min="11787" max="11790" width="9.625" style="19" customWidth="1"/>
    <col min="11791" max="11791" width="49.25" style="19" customWidth="1"/>
    <col min="11792" max="11793" width="6" style="19" customWidth="1"/>
    <col min="11794" max="11794" width="10.75" style="19" customWidth="1"/>
    <col min="11795" max="11795" width="44.875" style="19" customWidth="1"/>
    <col min="11796" max="11797" width="5.25" style="19" customWidth="1"/>
    <col min="11798" max="11798" width="9.75" style="19" customWidth="1"/>
    <col min="11799" max="11799" width="15.625" style="19" customWidth="1"/>
    <col min="11800" max="11811" width="9.625" style="19" customWidth="1"/>
    <col min="11812" max="12041" width="9" style="19"/>
    <col min="12042" max="12042" width="2.625" style="19" customWidth="1"/>
    <col min="12043" max="12046" width="9.625" style="19" customWidth="1"/>
    <col min="12047" max="12047" width="49.25" style="19" customWidth="1"/>
    <col min="12048" max="12049" width="6" style="19" customWidth="1"/>
    <col min="12050" max="12050" width="10.75" style="19" customWidth="1"/>
    <col min="12051" max="12051" width="44.875" style="19" customWidth="1"/>
    <col min="12052" max="12053" width="5.25" style="19" customWidth="1"/>
    <col min="12054" max="12054" width="9.75" style="19" customWidth="1"/>
    <col min="12055" max="12055" width="15.625" style="19" customWidth="1"/>
    <col min="12056" max="12067" width="9.625" style="19" customWidth="1"/>
    <col min="12068" max="12297" width="9" style="19"/>
    <col min="12298" max="12298" width="2.625" style="19" customWidth="1"/>
    <col min="12299" max="12302" width="9.625" style="19" customWidth="1"/>
    <col min="12303" max="12303" width="49.25" style="19" customWidth="1"/>
    <col min="12304" max="12305" width="6" style="19" customWidth="1"/>
    <col min="12306" max="12306" width="10.75" style="19" customWidth="1"/>
    <col min="12307" max="12307" width="44.875" style="19" customWidth="1"/>
    <col min="12308" max="12309" width="5.25" style="19" customWidth="1"/>
    <col min="12310" max="12310" width="9.75" style="19" customWidth="1"/>
    <col min="12311" max="12311" width="15.625" style="19" customWidth="1"/>
    <col min="12312" max="12323" width="9.625" style="19" customWidth="1"/>
    <col min="12324" max="12553" width="9" style="19"/>
    <col min="12554" max="12554" width="2.625" style="19" customWidth="1"/>
    <col min="12555" max="12558" width="9.625" style="19" customWidth="1"/>
    <col min="12559" max="12559" width="49.25" style="19" customWidth="1"/>
    <col min="12560" max="12561" width="6" style="19" customWidth="1"/>
    <col min="12562" max="12562" width="10.75" style="19" customWidth="1"/>
    <col min="12563" max="12563" width="44.875" style="19" customWidth="1"/>
    <col min="12564" max="12565" width="5.25" style="19" customWidth="1"/>
    <col min="12566" max="12566" width="9.75" style="19" customWidth="1"/>
    <col min="12567" max="12567" width="15.625" style="19" customWidth="1"/>
    <col min="12568" max="12579" width="9.625" style="19" customWidth="1"/>
    <col min="12580" max="12809" width="9" style="19"/>
    <col min="12810" max="12810" width="2.625" style="19" customWidth="1"/>
    <col min="12811" max="12814" width="9.625" style="19" customWidth="1"/>
    <col min="12815" max="12815" width="49.25" style="19" customWidth="1"/>
    <col min="12816" max="12817" width="6" style="19" customWidth="1"/>
    <col min="12818" max="12818" width="10.75" style="19" customWidth="1"/>
    <col min="12819" max="12819" width="44.875" style="19" customWidth="1"/>
    <col min="12820" max="12821" width="5.25" style="19" customWidth="1"/>
    <col min="12822" max="12822" width="9.75" style="19" customWidth="1"/>
    <col min="12823" max="12823" width="15.625" style="19" customWidth="1"/>
    <col min="12824" max="12835" width="9.625" style="19" customWidth="1"/>
    <col min="12836" max="13065" width="9" style="19"/>
    <col min="13066" max="13066" width="2.625" style="19" customWidth="1"/>
    <col min="13067" max="13070" width="9.625" style="19" customWidth="1"/>
    <col min="13071" max="13071" width="49.25" style="19" customWidth="1"/>
    <col min="13072" max="13073" width="6" style="19" customWidth="1"/>
    <col min="13074" max="13074" width="10.75" style="19" customWidth="1"/>
    <col min="13075" max="13075" width="44.875" style="19" customWidth="1"/>
    <col min="13076" max="13077" width="5.25" style="19" customWidth="1"/>
    <col min="13078" max="13078" width="9.75" style="19" customWidth="1"/>
    <col min="13079" max="13079" width="15.625" style="19" customWidth="1"/>
    <col min="13080" max="13091" width="9.625" style="19" customWidth="1"/>
    <col min="13092" max="13321" width="9" style="19"/>
    <col min="13322" max="13322" width="2.625" style="19" customWidth="1"/>
    <col min="13323" max="13326" width="9.625" style="19" customWidth="1"/>
    <col min="13327" max="13327" width="49.25" style="19" customWidth="1"/>
    <col min="13328" max="13329" width="6" style="19" customWidth="1"/>
    <col min="13330" max="13330" width="10.75" style="19" customWidth="1"/>
    <col min="13331" max="13331" width="44.875" style="19" customWidth="1"/>
    <col min="13332" max="13333" width="5.25" style="19" customWidth="1"/>
    <col min="13334" max="13334" width="9.75" style="19" customWidth="1"/>
    <col min="13335" max="13335" width="15.625" style="19" customWidth="1"/>
    <col min="13336" max="13347" width="9.625" style="19" customWidth="1"/>
    <col min="13348" max="13577" width="9" style="19"/>
    <col min="13578" max="13578" width="2.625" style="19" customWidth="1"/>
    <col min="13579" max="13582" width="9.625" style="19" customWidth="1"/>
    <col min="13583" max="13583" width="49.25" style="19" customWidth="1"/>
    <col min="13584" max="13585" width="6" style="19" customWidth="1"/>
    <col min="13586" max="13586" width="10.75" style="19" customWidth="1"/>
    <col min="13587" max="13587" width="44.875" style="19" customWidth="1"/>
    <col min="13588" max="13589" width="5.25" style="19" customWidth="1"/>
    <col min="13590" max="13590" width="9.75" style="19" customWidth="1"/>
    <col min="13591" max="13591" width="15.625" style="19" customWidth="1"/>
    <col min="13592" max="13603" width="9.625" style="19" customWidth="1"/>
    <col min="13604" max="13833" width="9" style="19"/>
    <col min="13834" max="13834" width="2.625" style="19" customWidth="1"/>
    <col min="13835" max="13838" width="9.625" style="19" customWidth="1"/>
    <col min="13839" max="13839" width="49.25" style="19" customWidth="1"/>
    <col min="13840" max="13841" width="6" style="19" customWidth="1"/>
    <col min="13842" max="13842" width="10.75" style="19" customWidth="1"/>
    <col min="13843" max="13843" width="44.875" style="19" customWidth="1"/>
    <col min="13844" max="13845" width="5.25" style="19" customWidth="1"/>
    <col min="13846" max="13846" width="9.75" style="19" customWidth="1"/>
    <col min="13847" max="13847" width="15.625" style="19" customWidth="1"/>
    <col min="13848" max="13859" width="9.625" style="19" customWidth="1"/>
    <col min="13860" max="14089" width="9" style="19"/>
    <col min="14090" max="14090" width="2.625" style="19" customWidth="1"/>
    <col min="14091" max="14094" width="9.625" style="19" customWidth="1"/>
    <col min="14095" max="14095" width="49.25" style="19" customWidth="1"/>
    <col min="14096" max="14097" width="6" style="19" customWidth="1"/>
    <col min="14098" max="14098" width="10.75" style="19" customWidth="1"/>
    <col min="14099" max="14099" width="44.875" style="19" customWidth="1"/>
    <col min="14100" max="14101" width="5.25" style="19" customWidth="1"/>
    <col min="14102" max="14102" width="9.75" style="19" customWidth="1"/>
    <col min="14103" max="14103" width="15.625" style="19" customWidth="1"/>
    <col min="14104" max="14115" width="9.625" style="19" customWidth="1"/>
    <col min="14116" max="14345" width="9" style="19"/>
    <col min="14346" max="14346" width="2.625" style="19" customWidth="1"/>
    <col min="14347" max="14350" width="9.625" style="19" customWidth="1"/>
    <col min="14351" max="14351" width="49.25" style="19" customWidth="1"/>
    <col min="14352" max="14353" width="6" style="19" customWidth="1"/>
    <col min="14354" max="14354" width="10.75" style="19" customWidth="1"/>
    <col min="14355" max="14355" width="44.875" style="19" customWidth="1"/>
    <col min="14356" max="14357" width="5.25" style="19" customWidth="1"/>
    <col min="14358" max="14358" width="9.75" style="19" customWidth="1"/>
    <col min="14359" max="14359" width="15.625" style="19" customWidth="1"/>
    <col min="14360" max="14371" width="9.625" style="19" customWidth="1"/>
    <col min="14372" max="14601" width="9" style="19"/>
    <col min="14602" max="14602" width="2.625" style="19" customWidth="1"/>
    <col min="14603" max="14606" width="9.625" style="19" customWidth="1"/>
    <col min="14607" max="14607" width="49.25" style="19" customWidth="1"/>
    <col min="14608" max="14609" width="6" style="19" customWidth="1"/>
    <col min="14610" max="14610" width="10.75" style="19" customWidth="1"/>
    <col min="14611" max="14611" width="44.875" style="19" customWidth="1"/>
    <col min="14612" max="14613" width="5.25" style="19" customWidth="1"/>
    <col min="14614" max="14614" width="9.75" style="19" customWidth="1"/>
    <col min="14615" max="14615" width="15.625" style="19" customWidth="1"/>
    <col min="14616" max="14627" width="9.625" style="19" customWidth="1"/>
    <col min="14628" max="14857" width="9" style="19"/>
    <col min="14858" max="14858" width="2.625" style="19" customWidth="1"/>
    <col min="14859" max="14862" width="9.625" style="19" customWidth="1"/>
    <col min="14863" max="14863" width="49.25" style="19" customWidth="1"/>
    <col min="14864" max="14865" width="6" style="19" customWidth="1"/>
    <col min="14866" max="14866" width="10.75" style="19" customWidth="1"/>
    <col min="14867" max="14867" width="44.875" style="19" customWidth="1"/>
    <col min="14868" max="14869" width="5.25" style="19" customWidth="1"/>
    <col min="14870" max="14870" width="9.75" style="19" customWidth="1"/>
    <col min="14871" max="14871" width="15.625" style="19" customWidth="1"/>
    <col min="14872" max="14883" width="9.625" style="19" customWidth="1"/>
    <col min="14884" max="15113" width="9" style="19"/>
    <col min="15114" max="15114" width="2.625" style="19" customWidth="1"/>
    <col min="15115" max="15118" width="9.625" style="19" customWidth="1"/>
    <col min="15119" max="15119" width="49.25" style="19" customWidth="1"/>
    <col min="15120" max="15121" width="6" style="19" customWidth="1"/>
    <col min="15122" max="15122" width="10.75" style="19" customWidth="1"/>
    <col min="15123" max="15123" width="44.875" style="19" customWidth="1"/>
    <col min="15124" max="15125" width="5.25" style="19" customWidth="1"/>
    <col min="15126" max="15126" width="9.75" style="19" customWidth="1"/>
    <col min="15127" max="15127" width="15.625" style="19" customWidth="1"/>
    <col min="15128" max="15139" width="9.625" style="19" customWidth="1"/>
    <col min="15140" max="15369" width="9" style="19"/>
    <col min="15370" max="15370" width="2.625" style="19" customWidth="1"/>
    <col min="15371" max="15374" width="9.625" style="19" customWidth="1"/>
    <col min="15375" max="15375" width="49.25" style="19" customWidth="1"/>
    <col min="15376" max="15377" width="6" style="19" customWidth="1"/>
    <col min="15378" max="15378" width="10.75" style="19" customWidth="1"/>
    <col min="15379" max="15379" width="44.875" style="19" customWidth="1"/>
    <col min="15380" max="15381" width="5.25" style="19" customWidth="1"/>
    <col min="15382" max="15382" width="9.75" style="19" customWidth="1"/>
    <col min="15383" max="15383" width="15.625" style="19" customWidth="1"/>
    <col min="15384" max="15395" width="9.625" style="19" customWidth="1"/>
    <col min="15396" max="15625" width="9" style="19"/>
    <col min="15626" max="15626" width="2.625" style="19" customWidth="1"/>
    <col min="15627" max="15630" width="9.625" style="19" customWidth="1"/>
    <col min="15631" max="15631" width="49.25" style="19" customWidth="1"/>
    <col min="15632" max="15633" width="6" style="19" customWidth="1"/>
    <col min="15634" max="15634" width="10.75" style="19" customWidth="1"/>
    <col min="15635" max="15635" width="44.875" style="19" customWidth="1"/>
    <col min="15636" max="15637" width="5.25" style="19" customWidth="1"/>
    <col min="15638" max="15638" width="9.75" style="19" customWidth="1"/>
    <col min="15639" max="15639" width="15.625" style="19" customWidth="1"/>
    <col min="15640" max="15651" width="9.625" style="19" customWidth="1"/>
    <col min="15652" max="15881" width="9" style="19"/>
    <col min="15882" max="15882" width="2.625" style="19" customWidth="1"/>
    <col min="15883" max="15886" width="9.625" style="19" customWidth="1"/>
    <col min="15887" max="15887" width="49.25" style="19" customWidth="1"/>
    <col min="15888" max="15889" width="6" style="19" customWidth="1"/>
    <col min="15890" max="15890" width="10.75" style="19" customWidth="1"/>
    <col min="15891" max="15891" width="44.875" style="19" customWidth="1"/>
    <col min="15892" max="15893" width="5.25" style="19" customWidth="1"/>
    <col min="15894" max="15894" width="9.75" style="19" customWidth="1"/>
    <col min="15895" max="15895" width="15.625" style="19" customWidth="1"/>
    <col min="15896" max="15907" width="9.625" style="19" customWidth="1"/>
    <col min="15908" max="16137" width="9" style="19"/>
    <col min="16138" max="16138" width="2.625" style="19" customWidth="1"/>
    <col min="16139" max="16142" width="9.625" style="19" customWidth="1"/>
    <col min="16143" max="16143" width="49.25" style="19" customWidth="1"/>
    <col min="16144" max="16145" width="6" style="19" customWidth="1"/>
    <col min="16146" max="16146" width="10.75" style="19" customWidth="1"/>
    <col min="16147" max="16147" width="44.875" style="19" customWidth="1"/>
    <col min="16148" max="16149" width="5.25" style="19" customWidth="1"/>
    <col min="16150" max="16150" width="9.75" style="19" customWidth="1"/>
    <col min="16151" max="16151" width="15.625" style="19" customWidth="1"/>
    <col min="16152" max="16163" width="9.625" style="19" customWidth="1"/>
    <col min="16164" max="16384" width="9" style="19"/>
  </cols>
  <sheetData>
    <row r="1" spans="1:24" ht="35.1" customHeight="1">
      <c r="R1" s="171" t="s">
        <v>298</v>
      </c>
    </row>
    <row r="2" spans="1:24" ht="69.95" customHeight="1">
      <c r="A2" s="849" t="s">
        <v>88</v>
      </c>
      <c r="B2" s="849"/>
      <c r="C2" s="849"/>
      <c r="D2" s="849"/>
      <c r="E2" s="849"/>
      <c r="F2" s="849"/>
      <c r="G2" s="849"/>
      <c r="H2" s="849"/>
      <c r="I2" s="849"/>
      <c r="J2" s="849"/>
      <c r="K2" s="849"/>
      <c r="L2" s="849"/>
      <c r="M2" s="849"/>
      <c r="N2" s="849"/>
      <c r="O2" s="849"/>
      <c r="P2" s="849"/>
      <c r="Q2" s="849"/>
      <c r="R2" s="849"/>
      <c r="S2" s="28"/>
      <c r="T2" s="28"/>
      <c r="U2" s="28"/>
      <c r="V2" s="28"/>
      <c r="W2" s="28"/>
      <c r="X2" s="20"/>
    </row>
    <row r="3" spans="1:24" s="25" customFormat="1" ht="30" customHeight="1">
      <c r="A3" s="68"/>
      <c r="B3" s="69"/>
      <c r="C3" s="70"/>
      <c r="D3" s="70"/>
      <c r="E3" s="70"/>
      <c r="F3" s="70"/>
      <c r="G3" s="70"/>
      <c r="H3" s="70"/>
      <c r="I3" s="70"/>
      <c r="J3" s="70"/>
      <c r="K3" s="70"/>
      <c r="L3" s="70"/>
      <c r="M3" s="70"/>
      <c r="N3" s="70"/>
      <c r="O3" s="70"/>
      <c r="P3" s="70"/>
      <c r="Q3" s="70"/>
      <c r="R3" s="70"/>
      <c r="S3" s="21"/>
      <c r="T3" s="21"/>
      <c r="U3" s="21"/>
      <c r="V3" s="21"/>
      <c r="W3" s="26"/>
      <c r="X3" s="20"/>
    </row>
    <row r="4" spans="1:24" s="30" customFormat="1" ht="39.950000000000003" customHeight="1">
      <c r="A4" s="67"/>
      <c r="B4" s="861" t="s">
        <v>34</v>
      </c>
      <c r="C4" s="861"/>
      <c r="D4" s="861"/>
      <c r="E4" s="861"/>
      <c r="F4" s="861"/>
      <c r="G4" s="863">
        <f>'交付申請（入力フォーム）'!$D$7</f>
        <v>0</v>
      </c>
      <c r="H4" s="863"/>
      <c r="I4" s="863"/>
      <c r="J4" s="863"/>
      <c r="K4" s="863"/>
      <c r="L4" s="863"/>
      <c r="M4" s="126"/>
      <c r="N4" s="126"/>
      <c r="O4" s="126"/>
      <c r="P4" s="126"/>
      <c r="Q4" s="126"/>
      <c r="R4" s="32"/>
      <c r="S4" s="31"/>
      <c r="T4" s="31"/>
      <c r="U4" s="31"/>
      <c r="V4" s="31"/>
      <c r="W4" s="31"/>
    </row>
    <row r="5" spans="1:24" s="30" customFormat="1" ht="39.75" customHeight="1">
      <c r="A5" s="32"/>
      <c r="B5" s="274" t="s">
        <v>36</v>
      </c>
      <c r="C5" s="862">
        <f>'交付申請（入力フォーム）'!$D$33</f>
        <v>0</v>
      </c>
      <c r="D5" s="862"/>
      <c r="E5" s="862"/>
      <c r="F5" s="862"/>
      <c r="G5" s="274" t="s">
        <v>37</v>
      </c>
      <c r="H5" s="861"/>
      <c r="I5" s="861"/>
      <c r="J5" s="861"/>
      <c r="K5" s="861"/>
      <c r="L5" s="861"/>
      <c r="M5" s="861" t="s">
        <v>107</v>
      </c>
      <c r="N5" s="861"/>
      <c r="O5" s="861"/>
      <c r="P5" s="861">
        <f>'交付申請（入力フォーム）'!$I$33</f>
        <v>0</v>
      </c>
      <c r="Q5" s="861"/>
      <c r="R5" s="32"/>
      <c r="S5" s="33"/>
      <c r="T5" s="33"/>
      <c r="U5" s="33"/>
      <c r="V5" s="33"/>
      <c r="X5" s="34"/>
    </row>
    <row r="6" spans="1:24" s="25" customFormat="1" ht="24.75" customHeight="1">
      <c r="A6" s="68"/>
      <c r="B6" s="69"/>
      <c r="C6" s="70"/>
      <c r="D6" s="70"/>
      <c r="E6" s="70"/>
      <c r="F6" s="70"/>
      <c r="G6" s="70"/>
      <c r="H6" s="70"/>
      <c r="I6" s="70"/>
      <c r="J6" s="70"/>
      <c r="K6" s="70"/>
      <c r="L6" s="70"/>
      <c r="M6" s="70"/>
      <c r="N6" s="70"/>
      <c r="O6" s="70"/>
      <c r="P6" s="70"/>
      <c r="Q6" s="70"/>
      <c r="R6" s="70"/>
      <c r="S6" s="21"/>
      <c r="T6" s="21"/>
      <c r="U6" s="21"/>
      <c r="V6" s="21"/>
      <c r="W6" s="26"/>
      <c r="X6" s="20"/>
    </row>
    <row r="7" spans="1:24" s="25" customFormat="1" ht="35.1" customHeight="1">
      <c r="A7" s="68"/>
      <c r="B7" s="121" t="s">
        <v>35</v>
      </c>
      <c r="C7" s="122"/>
      <c r="D7" s="122"/>
      <c r="E7" s="122"/>
      <c r="F7" s="122"/>
      <c r="G7" s="122"/>
      <c r="H7" s="122"/>
      <c r="I7" s="122"/>
      <c r="J7" s="122"/>
      <c r="K7" s="111"/>
      <c r="L7" s="111"/>
      <c r="M7" s="111"/>
      <c r="N7" s="111"/>
      <c r="O7" s="70"/>
      <c r="P7" s="70"/>
      <c r="Q7" s="70"/>
      <c r="R7" s="70"/>
      <c r="S7" s="21"/>
      <c r="T7" s="21"/>
      <c r="U7" s="21"/>
      <c r="V7" s="21"/>
      <c r="W7" s="24"/>
      <c r="X7" s="20"/>
    </row>
    <row r="8" spans="1:24" s="25" customFormat="1" ht="35.1" customHeight="1">
      <c r="A8" s="68"/>
      <c r="B8" s="123" t="str">
        <f>'交付申請（入力フォーム）'!$AC$23</f>
        <v>□</v>
      </c>
      <c r="C8" s="121" t="s">
        <v>49</v>
      </c>
      <c r="D8" s="121"/>
      <c r="E8" s="122"/>
      <c r="F8" s="122"/>
      <c r="G8" s="122"/>
      <c r="H8" s="122"/>
      <c r="I8" s="122"/>
      <c r="J8" s="122"/>
      <c r="K8" s="111"/>
      <c r="L8" s="111"/>
      <c r="M8" s="111"/>
      <c r="N8" s="111"/>
      <c r="O8" s="70"/>
      <c r="P8" s="70"/>
      <c r="Q8" s="70"/>
      <c r="R8" s="70"/>
      <c r="S8" s="26"/>
      <c r="T8" s="21"/>
      <c r="U8" s="21"/>
      <c r="V8" s="21"/>
      <c r="W8" s="24"/>
      <c r="X8" s="20"/>
    </row>
    <row r="9" spans="1:24" s="25" customFormat="1" ht="35.1" customHeight="1">
      <c r="A9" s="71"/>
      <c r="B9" s="123" t="str">
        <f>'交付申請（入力フォーム）'!$AC$24</f>
        <v>■</v>
      </c>
      <c r="C9" s="124" t="s">
        <v>106</v>
      </c>
      <c r="D9" s="124"/>
      <c r="E9" s="116"/>
      <c r="F9" s="116"/>
      <c r="G9" s="116"/>
      <c r="H9" s="116"/>
      <c r="I9" s="116"/>
      <c r="J9" s="116"/>
      <c r="K9" s="112"/>
      <c r="L9" s="112"/>
      <c r="M9" s="112"/>
      <c r="N9" s="112"/>
      <c r="O9" s="69"/>
      <c r="P9" s="69"/>
      <c r="Q9" s="69"/>
      <c r="R9" s="69"/>
      <c r="S9" s="26"/>
      <c r="U9" s="26"/>
      <c r="V9" s="26"/>
      <c r="W9" s="26"/>
    </row>
    <row r="10" spans="1:24" ht="30" customHeight="1" thickBot="1">
      <c r="A10" s="72"/>
      <c r="B10" s="122"/>
      <c r="C10" s="122"/>
      <c r="D10" s="122"/>
      <c r="E10" s="122"/>
      <c r="F10" s="122"/>
      <c r="G10" s="122"/>
      <c r="H10" s="122"/>
      <c r="I10" s="122"/>
      <c r="J10" s="122"/>
      <c r="K10" s="111"/>
      <c r="L10" s="111"/>
      <c r="M10" s="111"/>
      <c r="N10" s="111"/>
      <c r="O10" s="73"/>
      <c r="P10" s="74"/>
      <c r="Q10" s="74"/>
      <c r="R10" s="123" t="s">
        <v>45</v>
      </c>
      <c r="S10" s="23"/>
      <c r="T10" s="23"/>
      <c r="U10" s="23"/>
      <c r="V10" s="23"/>
      <c r="W10" s="22"/>
    </row>
    <row r="11" spans="1:24" s="30" customFormat="1" ht="35.1" customHeight="1">
      <c r="A11" s="67"/>
      <c r="B11" s="850" t="s">
        <v>4</v>
      </c>
      <c r="C11" s="851"/>
      <c r="D11" s="851"/>
      <c r="E11" s="851"/>
      <c r="F11" s="851"/>
      <c r="G11" s="851"/>
      <c r="H11" s="272"/>
      <c r="I11" s="852" t="s">
        <v>38</v>
      </c>
      <c r="J11" s="853"/>
      <c r="K11" s="853"/>
      <c r="L11" s="853"/>
      <c r="M11" s="853"/>
      <c r="N11" s="853"/>
      <c r="O11" s="853"/>
      <c r="P11" s="853"/>
      <c r="Q11" s="854"/>
      <c r="R11" s="855"/>
      <c r="S11" s="31"/>
      <c r="T11" s="31"/>
      <c r="U11" s="31"/>
      <c r="V11" s="31"/>
      <c r="W11" s="34"/>
    </row>
    <row r="12" spans="1:24" s="30" customFormat="1" ht="35.1" customHeight="1">
      <c r="A12" s="67"/>
      <c r="B12" s="856" t="s">
        <v>33</v>
      </c>
      <c r="C12" s="819"/>
      <c r="D12" s="817" t="s">
        <v>50</v>
      </c>
      <c r="E12" s="818"/>
      <c r="F12" s="818"/>
      <c r="G12" s="818"/>
      <c r="H12" s="820"/>
      <c r="I12" s="859" t="s">
        <v>33</v>
      </c>
      <c r="J12" s="860"/>
      <c r="K12" s="817" t="s">
        <v>39</v>
      </c>
      <c r="L12" s="818"/>
      <c r="M12" s="818"/>
      <c r="N12" s="819"/>
      <c r="O12" s="817" t="s">
        <v>40</v>
      </c>
      <c r="P12" s="818"/>
      <c r="Q12" s="818"/>
      <c r="R12" s="820"/>
      <c r="S12" s="31"/>
      <c r="T12" s="31"/>
      <c r="U12" s="31"/>
      <c r="V12" s="31"/>
      <c r="W12" s="34"/>
    </row>
    <row r="13" spans="1:24" s="30" customFormat="1" ht="35.1" customHeight="1">
      <c r="A13" s="67"/>
      <c r="B13" s="857"/>
      <c r="C13" s="858"/>
      <c r="D13" s="129"/>
      <c r="E13" s="129"/>
      <c r="F13" s="129"/>
      <c r="G13" s="864" t="s">
        <v>41</v>
      </c>
      <c r="H13" s="865"/>
      <c r="I13" s="857"/>
      <c r="J13" s="858"/>
      <c r="K13" s="129"/>
      <c r="L13" s="129"/>
      <c r="M13" s="273"/>
      <c r="N13" s="131" t="s">
        <v>41</v>
      </c>
      <c r="O13" s="132"/>
      <c r="P13" s="129"/>
      <c r="Q13" s="129"/>
      <c r="R13" s="133" t="s">
        <v>41</v>
      </c>
      <c r="S13" s="31"/>
      <c r="T13" s="31"/>
      <c r="U13" s="31"/>
      <c r="V13" s="31"/>
      <c r="W13" s="34"/>
    </row>
    <row r="14" spans="1:24" s="26" customFormat="1" ht="35.1" customHeight="1">
      <c r="A14" s="69"/>
      <c r="B14" s="787">
        <f>'交付申請（入力フォーム）'!W27</f>
        <v>0</v>
      </c>
      <c r="C14" s="788"/>
      <c r="D14" s="373" t="s">
        <v>248</v>
      </c>
      <c r="E14" s="374"/>
      <c r="F14" s="374" t="s">
        <v>249</v>
      </c>
      <c r="G14" s="799" t="s">
        <v>251</v>
      </c>
      <c r="H14" s="800"/>
      <c r="I14" s="810" t="s">
        <v>227</v>
      </c>
      <c r="J14" s="811"/>
      <c r="K14" s="373" t="s">
        <v>248</v>
      </c>
      <c r="L14" s="374"/>
      <c r="M14" s="374" t="s">
        <v>249</v>
      </c>
      <c r="N14" s="388" t="s">
        <v>251</v>
      </c>
      <c r="O14" s="373" t="s">
        <v>248</v>
      </c>
      <c r="P14" s="374"/>
      <c r="Q14" s="374" t="s">
        <v>249</v>
      </c>
      <c r="R14" s="391" t="s">
        <v>251</v>
      </c>
      <c r="S14" s="27"/>
      <c r="T14" s="27"/>
      <c r="U14" s="27"/>
      <c r="V14" s="27"/>
      <c r="W14" s="24"/>
    </row>
    <row r="15" spans="1:24" s="26" customFormat="1" ht="35.1" customHeight="1">
      <c r="A15" s="69"/>
      <c r="B15" s="797"/>
      <c r="C15" s="798"/>
      <c r="D15" s="134"/>
      <c r="E15" s="298">
        <f>'交付申請（入力フォーム）'!Z27</f>
        <v>0</v>
      </c>
      <c r="F15" s="135"/>
      <c r="G15" s="785">
        <f>'交付申請（入力フォーム）'!AB27</f>
        <v>0</v>
      </c>
      <c r="H15" s="786"/>
      <c r="I15" s="812"/>
      <c r="J15" s="813"/>
      <c r="K15" s="134"/>
      <c r="L15" s="298">
        <f>'交付申請（入力フォーム）'!AH27</f>
        <v>0</v>
      </c>
      <c r="M15" s="135"/>
      <c r="N15" s="389">
        <f>'交付申請（入力フォーム）'!AJ27</f>
        <v>0</v>
      </c>
      <c r="O15" s="134"/>
      <c r="P15" s="298">
        <f>'交付申請（入力フォーム）'!AL27</f>
        <v>0</v>
      </c>
      <c r="Q15" s="135"/>
      <c r="R15" s="392">
        <f>'交付申請（入力フォーム）'!AN27</f>
        <v>0</v>
      </c>
      <c r="S15" s="27"/>
      <c r="T15" s="27"/>
      <c r="U15" s="27"/>
      <c r="V15" s="27"/>
      <c r="W15" s="24"/>
    </row>
    <row r="16" spans="1:24" s="26" customFormat="1" ht="35.1" customHeight="1">
      <c r="A16" s="69"/>
      <c r="B16" s="787">
        <f>'交付申請（入力フォーム）'!W28</f>
        <v>0</v>
      </c>
      <c r="C16" s="788"/>
      <c r="D16" s="373" t="s">
        <v>248</v>
      </c>
      <c r="E16" s="374"/>
      <c r="F16" s="374" t="s">
        <v>249</v>
      </c>
      <c r="G16" s="799" t="s">
        <v>251</v>
      </c>
      <c r="H16" s="800"/>
      <c r="I16" s="810" t="s">
        <v>228</v>
      </c>
      <c r="J16" s="811"/>
      <c r="K16" s="373" t="s">
        <v>248</v>
      </c>
      <c r="L16" s="374"/>
      <c r="M16" s="374" t="s">
        <v>249</v>
      </c>
      <c r="N16" s="388" t="s">
        <v>251</v>
      </c>
      <c r="O16" s="373" t="s">
        <v>248</v>
      </c>
      <c r="P16" s="374"/>
      <c r="Q16" s="374" t="s">
        <v>249</v>
      </c>
      <c r="R16" s="391" t="s">
        <v>251</v>
      </c>
      <c r="S16" s="27"/>
      <c r="T16" s="27"/>
      <c r="U16" s="27"/>
      <c r="V16" s="27"/>
      <c r="W16" s="24"/>
    </row>
    <row r="17" spans="1:23" s="26" customFormat="1" ht="35.1" customHeight="1">
      <c r="A17" s="69"/>
      <c r="B17" s="797"/>
      <c r="C17" s="798"/>
      <c r="D17" s="134"/>
      <c r="E17" s="298">
        <f>'交付申請（入力フォーム）'!Z28</f>
        <v>0</v>
      </c>
      <c r="F17" s="135"/>
      <c r="G17" s="785">
        <f>'交付申請（入力フォーム）'!AB28</f>
        <v>0</v>
      </c>
      <c r="H17" s="786"/>
      <c r="I17" s="812"/>
      <c r="J17" s="813"/>
      <c r="K17" s="134"/>
      <c r="L17" s="298">
        <f>'交付申請（入力フォーム）'!AH28</f>
        <v>0</v>
      </c>
      <c r="M17" s="135"/>
      <c r="N17" s="389">
        <f>'交付申請（入力フォーム）'!AJ28</f>
        <v>0</v>
      </c>
      <c r="O17" s="134"/>
      <c r="P17" s="298">
        <f>'交付申請（入力フォーム）'!AL28</f>
        <v>0</v>
      </c>
      <c r="Q17" s="135"/>
      <c r="R17" s="392">
        <f>'交付申請（入力フォーム）'!AN28</f>
        <v>0</v>
      </c>
      <c r="S17" s="27"/>
      <c r="T17" s="27"/>
      <c r="U17" s="27"/>
      <c r="V17" s="27"/>
      <c r="W17" s="24"/>
    </row>
    <row r="18" spans="1:23" s="26" customFormat="1" ht="35.1" customHeight="1">
      <c r="A18" s="69"/>
      <c r="B18" s="787">
        <f>'交付申請（入力フォーム）'!W29</f>
        <v>0</v>
      </c>
      <c r="C18" s="788"/>
      <c r="D18" s="373" t="s">
        <v>248</v>
      </c>
      <c r="E18" s="374"/>
      <c r="F18" s="374" t="s">
        <v>249</v>
      </c>
      <c r="G18" s="799" t="s">
        <v>251</v>
      </c>
      <c r="H18" s="800"/>
      <c r="I18" s="810" t="s">
        <v>229</v>
      </c>
      <c r="J18" s="811"/>
      <c r="K18" s="373" t="s">
        <v>248</v>
      </c>
      <c r="L18" s="374"/>
      <c r="M18" s="374" t="s">
        <v>249</v>
      </c>
      <c r="N18" s="388" t="s">
        <v>251</v>
      </c>
      <c r="O18" s="373" t="s">
        <v>248</v>
      </c>
      <c r="P18" s="374"/>
      <c r="Q18" s="374" t="s">
        <v>249</v>
      </c>
      <c r="R18" s="391" t="s">
        <v>251</v>
      </c>
      <c r="S18" s="27"/>
      <c r="T18" s="27"/>
      <c r="U18" s="27"/>
      <c r="V18" s="27"/>
      <c r="W18" s="24"/>
    </row>
    <row r="19" spans="1:23" s="26" customFormat="1" ht="35.1" customHeight="1">
      <c r="A19" s="69"/>
      <c r="B19" s="797"/>
      <c r="C19" s="798"/>
      <c r="D19" s="134"/>
      <c r="E19" s="298">
        <f>'交付申請（入力フォーム）'!Z29</f>
        <v>0</v>
      </c>
      <c r="F19" s="135"/>
      <c r="G19" s="785">
        <f>'交付申請（入力フォーム）'!AB29</f>
        <v>0</v>
      </c>
      <c r="H19" s="786"/>
      <c r="I19" s="812"/>
      <c r="J19" s="813"/>
      <c r="K19" s="134"/>
      <c r="L19" s="298">
        <f>'交付申請（入力フォーム）'!AH29</f>
        <v>0</v>
      </c>
      <c r="M19" s="135"/>
      <c r="N19" s="389">
        <f>'交付申請（入力フォーム）'!AJ29</f>
        <v>0</v>
      </c>
      <c r="O19" s="134"/>
      <c r="P19" s="298">
        <f>'交付申請（入力フォーム）'!AL29</f>
        <v>0</v>
      </c>
      <c r="Q19" s="135"/>
      <c r="R19" s="392">
        <f>'交付申請（入力フォーム）'!AN29</f>
        <v>0</v>
      </c>
      <c r="S19" s="27"/>
      <c r="T19" s="27"/>
      <c r="U19" s="27"/>
      <c r="V19" s="27"/>
      <c r="W19" s="24"/>
    </row>
    <row r="20" spans="1:23" s="26" customFormat="1" ht="35.1" customHeight="1">
      <c r="A20" s="69"/>
      <c r="B20" s="787">
        <f>'交付申請（入力フォーム）'!W30</f>
        <v>0</v>
      </c>
      <c r="C20" s="788"/>
      <c r="D20" s="373" t="s">
        <v>248</v>
      </c>
      <c r="E20" s="374"/>
      <c r="F20" s="374" t="s">
        <v>249</v>
      </c>
      <c r="G20" s="799" t="s">
        <v>251</v>
      </c>
      <c r="H20" s="800"/>
      <c r="I20" s="810" t="s">
        <v>230</v>
      </c>
      <c r="J20" s="811"/>
      <c r="K20" s="373" t="s">
        <v>248</v>
      </c>
      <c r="L20" s="374"/>
      <c r="M20" s="374" t="s">
        <v>249</v>
      </c>
      <c r="N20" s="388" t="s">
        <v>251</v>
      </c>
      <c r="O20" s="373" t="s">
        <v>248</v>
      </c>
      <c r="P20" s="374"/>
      <c r="Q20" s="374" t="s">
        <v>249</v>
      </c>
      <c r="R20" s="391" t="s">
        <v>251</v>
      </c>
      <c r="S20" s="27"/>
      <c r="T20" s="27"/>
      <c r="U20" s="27"/>
      <c r="V20" s="27"/>
      <c r="W20" s="24"/>
    </row>
    <row r="21" spans="1:23" s="26" customFormat="1" ht="35.1" customHeight="1">
      <c r="A21" s="69"/>
      <c r="B21" s="797"/>
      <c r="C21" s="798"/>
      <c r="D21" s="134"/>
      <c r="E21" s="298">
        <f>'交付申請（入力フォーム）'!Z30</f>
        <v>0</v>
      </c>
      <c r="F21" s="135"/>
      <c r="G21" s="785">
        <f>'交付申請（入力フォーム）'!AB30</f>
        <v>0</v>
      </c>
      <c r="H21" s="786"/>
      <c r="I21" s="812"/>
      <c r="J21" s="813"/>
      <c r="K21" s="134"/>
      <c r="L21" s="298">
        <f>'交付申請（入力フォーム）'!AH30</f>
        <v>0</v>
      </c>
      <c r="M21" s="135"/>
      <c r="N21" s="389">
        <f>'交付申請（入力フォーム）'!AJ30</f>
        <v>0</v>
      </c>
      <c r="O21" s="134"/>
      <c r="P21" s="298">
        <f>'交付申請（入力フォーム）'!AL30</f>
        <v>0</v>
      </c>
      <c r="Q21" s="135"/>
      <c r="R21" s="392">
        <f>'交付申請（入力フォーム）'!AN30</f>
        <v>0</v>
      </c>
      <c r="S21" s="27"/>
      <c r="T21" s="27"/>
      <c r="U21" s="27"/>
      <c r="V21" s="27"/>
      <c r="W21" s="24"/>
    </row>
    <row r="22" spans="1:23" s="26" customFormat="1" ht="35.1" customHeight="1">
      <c r="A22" s="69"/>
      <c r="B22" s="787">
        <f>'交付申請（入力フォーム）'!W31</f>
        <v>0</v>
      </c>
      <c r="C22" s="788"/>
      <c r="D22" s="373" t="s">
        <v>248</v>
      </c>
      <c r="E22" s="374"/>
      <c r="F22" s="374" t="s">
        <v>249</v>
      </c>
      <c r="G22" s="799" t="s">
        <v>251</v>
      </c>
      <c r="H22" s="800"/>
      <c r="I22" s="810" t="s">
        <v>231</v>
      </c>
      <c r="J22" s="811"/>
      <c r="K22" s="373" t="s">
        <v>248</v>
      </c>
      <c r="L22" s="374"/>
      <c r="M22" s="374" t="s">
        <v>249</v>
      </c>
      <c r="N22" s="388" t="s">
        <v>251</v>
      </c>
      <c r="O22" s="373" t="s">
        <v>248</v>
      </c>
      <c r="P22" s="374"/>
      <c r="Q22" s="374" t="s">
        <v>249</v>
      </c>
      <c r="R22" s="391" t="s">
        <v>251</v>
      </c>
      <c r="S22" s="27"/>
      <c r="T22" s="27"/>
      <c r="U22" s="27"/>
      <c r="V22" s="27"/>
      <c r="W22" s="24"/>
    </row>
    <row r="23" spans="1:23" s="26" customFormat="1" ht="35.1" customHeight="1">
      <c r="A23" s="69"/>
      <c r="B23" s="797"/>
      <c r="C23" s="798"/>
      <c r="D23" s="134"/>
      <c r="E23" s="298">
        <f>'交付申請（入力フォーム）'!Z31</f>
        <v>0</v>
      </c>
      <c r="F23" s="135"/>
      <c r="G23" s="785">
        <f>'交付申請（入力フォーム）'!AB31</f>
        <v>0</v>
      </c>
      <c r="H23" s="786"/>
      <c r="I23" s="812"/>
      <c r="J23" s="813"/>
      <c r="K23" s="134"/>
      <c r="L23" s="298">
        <f>'交付申請（入力フォーム）'!AH31</f>
        <v>0</v>
      </c>
      <c r="M23" s="135"/>
      <c r="N23" s="389">
        <f>'交付申請（入力フォーム）'!AJ31</f>
        <v>0</v>
      </c>
      <c r="O23" s="134"/>
      <c r="P23" s="298">
        <f>'交付申請（入力フォーム）'!AL31</f>
        <v>0</v>
      </c>
      <c r="Q23" s="135"/>
      <c r="R23" s="392">
        <f>'交付申請（入力フォーム）'!AN31</f>
        <v>0</v>
      </c>
      <c r="S23" s="27"/>
      <c r="T23" s="27"/>
      <c r="U23" s="27"/>
      <c r="V23" s="27"/>
      <c r="W23" s="24"/>
    </row>
    <row r="24" spans="1:23" s="26" customFormat="1" ht="35.1" customHeight="1">
      <c r="A24" s="69"/>
      <c r="B24" s="787">
        <f>'交付申請（入力フォーム）'!W32</f>
        <v>0</v>
      </c>
      <c r="C24" s="788"/>
      <c r="D24" s="373" t="s">
        <v>248</v>
      </c>
      <c r="E24" s="374"/>
      <c r="F24" s="374" t="s">
        <v>249</v>
      </c>
      <c r="G24" s="799" t="s">
        <v>251</v>
      </c>
      <c r="H24" s="800"/>
      <c r="I24" s="810" t="s">
        <v>232</v>
      </c>
      <c r="J24" s="811"/>
      <c r="K24" s="373" t="s">
        <v>248</v>
      </c>
      <c r="L24" s="374"/>
      <c r="M24" s="374" t="s">
        <v>249</v>
      </c>
      <c r="N24" s="388" t="s">
        <v>251</v>
      </c>
      <c r="O24" s="373" t="s">
        <v>248</v>
      </c>
      <c r="P24" s="374"/>
      <c r="Q24" s="374" t="s">
        <v>249</v>
      </c>
      <c r="R24" s="391" t="s">
        <v>251</v>
      </c>
      <c r="S24" s="27"/>
      <c r="T24" s="27"/>
      <c r="U24" s="27"/>
      <c r="V24" s="27"/>
      <c r="W24" s="24"/>
    </row>
    <row r="25" spans="1:23" s="26" customFormat="1" ht="35.1" customHeight="1">
      <c r="A25" s="69"/>
      <c r="B25" s="797"/>
      <c r="C25" s="798"/>
      <c r="D25" s="134"/>
      <c r="E25" s="298">
        <f>'交付申請（入力フォーム）'!Z32</f>
        <v>0</v>
      </c>
      <c r="F25" s="135"/>
      <c r="G25" s="785">
        <f>'交付申請（入力フォーム）'!AB32</f>
        <v>0</v>
      </c>
      <c r="H25" s="786"/>
      <c r="I25" s="812"/>
      <c r="J25" s="813"/>
      <c r="K25" s="134"/>
      <c r="L25" s="298">
        <f>'交付申請（入力フォーム）'!AH32</f>
        <v>0</v>
      </c>
      <c r="M25" s="135"/>
      <c r="N25" s="389">
        <f>'交付申請（入力フォーム）'!AJ32</f>
        <v>0</v>
      </c>
      <c r="O25" s="134"/>
      <c r="P25" s="298">
        <f>'交付申請（入力フォーム）'!AL32</f>
        <v>0</v>
      </c>
      <c r="Q25" s="135"/>
      <c r="R25" s="392">
        <f>'交付申請（入力フォーム）'!AN32</f>
        <v>0</v>
      </c>
      <c r="S25" s="27"/>
      <c r="T25" s="27"/>
      <c r="U25" s="27"/>
      <c r="V25" s="27"/>
      <c r="W25" s="24"/>
    </row>
    <row r="26" spans="1:23" s="26" customFormat="1" ht="35.1" customHeight="1">
      <c r="A26" s="69"/>
      <c r="B26" s="787">
        <f>'交付申請（入力フォーム）'!W33</f>
        <v>0</v>
      </c>
      <c r="C26" s="788"/>
      <c r="D26" s="373" t="s">
        <v>248</v>
      </c>
      <c r="E26" s="374"/>
      <c r="F26" s="374" t="s">
        <v>249</v>
      </c>
      <c r="G26" s="799" t="s">
        <v>251</v>
      </c>
      <c r="H26" s="800"/>
      <c r="I26" s="791" t="str">
        <f>"その他（"&amp;'交付申請（入力フォーム）'!AF33&amp;"）"</f>
        <v>その他（）</v>
      </c>
      <c r="J26" s="792"/>
      <c r="K26" s="373" t="s">
        <v>248</v>
      </c>
      <c r="L26" s="374"/>
      <c r="M26" s="374" t="s">
        <v>249</v>
      </c>
      <c r="N26" s="388" t="s">
        <v>251</v>
      </c>
      <c r="O26" s="373" t="s">
        <v>248</v>
      </c>
      <c r="P26" s="374"/>
      <c r="Q26" s="374" t="s">
        <v>249</v>
      </c>
      <c r="R26" s="391" t="s">
        <v>251</v>
      </c>
      <c r="S26" s="27"/>
      <c r="T26" s="27"/>
      <c r="U26" s="27"/>
      <c r="V26" s="27"/>
      <c r="W26" s="24"/>
    </row>
    <row r="27" spans="1:23" s="26" customFormat="1" ht="35.1" customHeight="1">
      <c r="A27" s="69"/>
      <c r="B27" s="797"/>
      <c r="C27" s="798"/>
      <c r="D27" s="134"/>
      <c r="E27" s="298">
        <f>'交付申請（入力フォーム）'!Z33</f>
        <v>0</v>
      </c>
      <c r="F27" s="135"/>
      <c r="G27" s="785">
        <f>'交付申請（入力フォーム）'!AB33</f>
        <v>0</v>
      </c>
      <c r="H27" s="786"/>
      <c r="I27" s="793"/>
      <c r="J27" s="794"/>
      <c r="K27" s="134"/>
      <c r="L27" s="298">
        <f>'交付申請（入力フォーム）'!AH33</f>
        <v>0</v>
      </c>
      <c r="M27" s="135"/>
      <c r="N27" s="389">
        <f>'交付申請（入力フォーム）'!AJ33</f>
        <v>0</v>
      </c>
      <c r="O27" s="134"/>
      <c r="P27" s="298">
        <f>'交付申請（入力フォーム）'!AL33</f>
        <v>0</v>
      </c>
      <c r="Q27" s="135"/>
      <c r="R27" s="392">
        <f>'交付申請（入力フォーム）'!AN33</f>
        <v>0</v>
      </c>
      <c r="S27" s="27"/>
      <c r="T27" s="27"/>
      <c r="U27" s="27"/>
      <c r="V27" s="27"/>
      <c r="W27" s="24"/>
    </row>
    <row r="28" spans="1:23" s="26" customFormat="1" ht="35.1" customHeight="1">
      <c r="A28" s="69"/>
      <c r="B28" s="787">
        <f>'交付申請（入力フォーム）'!W34</f>
        <v>0</v>
      </c>
      <c r="C28" s="788"/>
      <c r="D28" s="373" t="s">
        <v>248</v>
      </c>
      <c r="E28" s="374"/>
      <c r="F28" s="374" t="s">
        <v>249</v>
      </c>
      <c r="G28" s="799" t="s">
        <v>251</v>
      </c>
      <c r="H28" s="800"/>
      <c r="I28" s="791" t="str">
        <f>"その他（"&amp;'交付申請（入力フォーム）'!AF34&amp;"）"</f>
        <v>その他（）</v>
      </c>
      <c r="J28" s="792"/>
      <c r="K28" s="373" t="s">
        <v>248</v>
      </c>
      <c r="L28" s="374"/>
      <c r="M28" s="374" t="s">
        <v>249</v>
      </c>
      <c r="N28" s="388" t="s">
        <v>251</v>
      </c>
      <c r="O28" s="373" t="s">
        <v>248</v>
      </c>
      <c r="P28" s="374"/>
      <c r="Q28" s="374" t="s">
        <v>249</v>
      </c>
      <c r="R28" s="391" t="s">
        <v>251</v>
      </c>
      <c r="S28" s="27"/>
      <c r="T28" s="27"/>
      <c r="U28" s="27"/>
      <c r="V28" s="27"/>
      <c r="W28" s="24"/>
    </row>
    <row r="29" spans="1:23" s="26" customFormat="1" ht="35.1" customHeight="1">
      <c r="A29" s="69"/>
      <c r="B29" s="797"/>
      <c r="C29" s="798"/>
      <c r="D29" s="134"/>
      <c r="E29" s="298">
        <f>'交付申請（入力フォーム）'!Z34</f>
        <v>0</v>
      </c>
      <c r="F29" s="135"/>
      <c r="G29" s="785">
        <f>'交付申請（入力フォーム）'!AB34</f>
        <v>0</v>
      </c>
      <c r="H29" s="786"/>
      <c r="I29" s="793"/>
      <c r="J29" s="794"/>
      <c r="K29" s="134"/>
      <c r="L29" s="298">
        <f>'交付申請（入力フォーム）'!AH34</f>
        <v>0</v>
      </c>
      <c r="M29" s="135"/>
      <c r="N29" s="389">
        <f>'交付申請（入力フォーム）'!AJ34</f>
        <v>0</v>
      </c>
      <c r="O29" s="134"/>
      <c r="P29" s="298">
        <f>'交付申請（入力フォーム）'!AL34</f>
        <v>0</v>
      </c>
      <c r="Q29" s="135"/>
      <c r="R29" s="392">
        <f>'交付申請（入力フォーム）'!AN34</f>
        <v>0</v>
      </c>
      <c r="S29" s="27"/>
      <c r="T29" s="27"/>
      <c r="U29" s="27"/>
      <c r="V29" s="27"/>
      <c r="W29" s="24"/>
    </row>
    <row r="30" spans="1:23" s="26" customFormat="1" ht="35.1" customHeight="1">
      <c r="A30" s="69"/>
      <c r="B30" s="787">
        <f>'交付申請（入力フォーム）'!W35</f>
        <v>0</v>
      </c>
      <c r="C30" s="788"/>
      <c r="D30" s="373" t="s">
        <v>248</v>
      </c>
      <c r="E30" s="374"/>
      <c r="F30" s="374" t="s">
        <v>249</v>
      </c>
      <c r="G30" s="799" t="s">
        <v>251</v>
      </c>
      <c r="H30" s="800"/>
      <c r="I30" s="791" t="str">
        <f>"その他（"&amp;'交付申請（入力フォーム）'!AF35&amp;"）"</f>
        <v>その他（）</v>
      </c>
      <c r="J30" s="792"/>
      <c r="K30" s="373" t="s">
        <v>248</v>
      </c>
      <c r="L30" s="374"/>
      <c r="M30" s="374" t="s">
        <v>249</v>
      </c>
      <c r="N30" s="388" t="s">
        <v>251</v>
      </c>
      <c r="O30" s="373" t="s">
        <v>248</v>
      </c>
      <c r="P30" s="374"/>
      <c r="Q30" s="374" t="s">
        <v>249</v>
      </c>
      <c r="R30" s="391" t="s">
        <v>251</v>
      </c>
      <c r="S30" s="27"/>
      <c r="T30" s="27"/>
      <c r="U30" s="27"/>
      <c r="V30" s="27"/>
      <c r="W30" s="24"/>
    </row>
    <row r="31" spans="1:23" s="26" customFormat="1" ht="35.1" customHeight="1">
      <c r="A31" s="69"/>
      <c r="B31" s="797"/>
      <c r="C31" s="798"/>
      <c r="D31" s="134"/>
      <c r="E31" s="298">
        <f>'交付申請（入力フォーム）'!Z35</f>
        <v>0</v>
      </c>
      <c r="F31" s="135"/>
      <c r="G31" s="785">
        <f>'交付申請（入力フォーム）'!AB35</f>
        <v>0</v>
      </c>
      <c r="H31" s="786"/>
      <c r="I31" s="793"/>
      <c r="J31" s="794"/>
      <c r="K31" s="134"/>
      <c r="L31" s="298">
        <f>'交付申請（入力フォーム）'!AH35</f>
        <v>0</v>
      </c>
      <c r="M31" s="135"/>
      <c r="N31" s="389">
        <f>'交付申請（入力フォーム）'!AJ35</f>
        <v>0</v>
      </c>
      <c r="O31" s="134"/>
      <c r="P31" s="298">
        <f>'交付申請（入力フォーム）'!AL35</f>
        <v>0</v>
      </c>
      <c r="Q31" s="135"/>
      <c r="R31" s="392">
        <f>'交付申請（入力フォーム）'!AN35</f>
        <v>0</v>
      </c>
      <c r="S31" s="27"/>
      <c r="T31" s="27"/>
      <c r="U31" s="27"/>
      <c r="V31" s="27"/>
      <c r="W31" s="24"/>
    </row>
    <row r="32" spans="1:23" s="26" customFormat="1" ht="35.1" customHeight="1">
      <c r="A32" s="69"/>
      <c r="B32" s="787">
        <f>'交付申請（入力フォーム）'!W36</f>
        <v>0</v>
      </c>
      <c r="C32" s="788"/>
      <c r="D32" s="373" t="s">
        <v>248</v>
      </c>
      <c r="E32" s="374"/>
      <c r="F32" s="374" t="s">
        <v>249</v>
      </c>
      <c r="G32" s="799" t="s">
        <v>251</v>
      </c>
      <c r="H32" s="800"/>
      <c r="I32" s="791" t="str">
        <f>"その他（"&amp;'交付申請（入力フォーム）'!AF36&amp;"）"</f>
        <v>その他（）</v>
      </c>
      <c r="J32" s="792"/>
      <c r="K32" s="373" t="s">
        <v>248</v>
      </c>
      <c r="L32" s="374"/>
      <c r="M32" s="374" t="s">
        <v>249</v>
      </c>
      <c r="N32" s="388" t="s">
        <v>251</v>
      </c>
      <c r="O32" s="373" t="s">
        <v>248</v>
      </c>
      <c r="P32" s="374"/>
      <c r="Q32" s="374" t="s">
        <v>249</v>
      </c>
      <c r="R32" s="391" t="s">
        <v>251</v>
      </c>
      <c r="S32" s="27"/>
      <c r="T32" s="27"/>
      <c r="U32" s="27"/>
      <c r="V32" s="27"/>
      <c r="W32" s="24"/>
    </row>
    <row r="33" spans="1:23" s="26" customFormat="1" ht="35.1" customHeight="1">
      <c r="A33" s="69"/>
      <c r="B33" s="797"/>
      <c r="C33" s="798"/>
      <c r="D33" s="134"/>
      <c r="E33" s="298">
        <f>'交付申請（入力フォーム）'!Z36</f>
        <v>0</v>
      </c>
      <c r="F33" s="135"/>
      <c r="G33" s="785">
        <f>'交付申請（入力フォーム）'!AB36</f>
        <v>0</v>
      </c>
      <c r="H33" s="786"/>
      <c r="I33" s="793"/>
      <c r="J33" s="794"/>
      <c r="K33" s="134"/>
      <c r="L33" s="298">
        <f>'交付申請（入力フォーム）'!AH36</f>
        <v>0</v>
      </c>
      <c r="M33" s="135"/>
      <c r="N33" s="389">
        <f>'交付申請（入力フォーム）'!AJ36</f>
        <v>0</v>
      </c>
      <c r="O33" s="134"/>
      <c r="P33" s="298">
        <f>'交付申請（入力フォーム）'!AL36</f>
        <v>0</v>
      </c>
      <c r="Q33" s="135"/>
      <c r="R33" s="392">
        <f>'交付申請（入力フォーム）'!AN36</f>
        <v>0</v>
      </c>
      <c r="S33" s="27"/>
      <c r="T33" s="27"/>
      <c r="U33" s="27"/>
      <c r="V33" s="27"/>
      <c r="W33" s="24"/>
    </row>
    <row r="34" spans="1:23" s="26" customFormat="1" ht="35.1" customHeight="1">
      <c r="A34" s="69"/>
      <c r="B34" s="787">
        <f>'交付申請（入力フォーム）'!W37</f>
        <v>0</v>
      </c>
      <c r="C34" s="788"/>
      <c r="D34" s="373" t="s">
        <v>248</v>
      </c>
      <c r="E34" s="374"/>
      <c r="F34" s="375" t="s">
        <v>249</v>
      </c>
      <c r="G34" s="799" t="s">
        <v>251</v>
      </c>
      <c r="H34" s="800"/>
      <c r="I34" s="791" t="str">
        <f>"その他（"&amp;'交付申請（入力フォーム）'!AF37&amp;"）"</f>
        <v>その他（）</v>
      </c>
      <c r="J34" s="792"/>
      <c r="K34" s="373" t="s">
        <v>248</v>
      </c>
      <c r="L34" s="374"/>
      <c r="M34" s="374" t="s">
        <v>249</v>
      </c>
      <c r="N34" s="388" t="s">
        <v>251</v>
      </c>
      <c r="O34" s="373" t="s">
        <v>248</v>
      </c>
      <c r="P34" s="374"/>
      <c r="Q34" s="374" t="s">
        <v>249</v>
      </c>
      <c r="R34" s="391" t="s">
        <v>251</v>
      </c>
      <c r="S34" s="27"/>
      <c r="T34" s="27"/>
      <c r="U34" s="27"/>
      <c r="V34" s="27"/>
      <c r="W34" s="24"/>
    </row>
    <row r="35" spans="1:23" s="26" customFormat="1" ht="35.1" customHeight="1">
      <c r="A35" s="69"/>
      <c r="B35" s="797"/>
      <c r="C35" s="798"/>
      <c r="D35" s="134"/>
      <c r="E35" s="298">
        <f>'交付申請（入力フォーム）'!Z37</f>
        <v>0</v>
      </c>
      <c r="F35" s="135"/>
      <c r="G35" s="785">
        <f>'交付申請（入力フォーム）'!AB37</f>
        <v>0</v>
      </c>
      <c r="H35" s="786"/>
      <c r="I35" s="793"/>
      <c r="J35" s="794"/>
      <c r="K35" s="376"/>
      <c r="L35" s="298">
        <f>'交付申請（入力フォーム）'!AH37</f>
        <v>0</v>
      </c>
      <c r="M35" s="377"/>
      <c r="N35" s="389">
        <f>'交付申請（入力フォーム）'!AJ37</f>
        <v>0</v>
      </c>
      <c r="O35" s="134"/>
      <c r="P35" s="298">
        <f>'交付申請（入力フォーム）'!AL37</f>
        <v>0</v>
      </c>
      <c r="Q35" s="377"/>
      <c r="R35" s="392">
        <f>'交付申請（入力フォーム）'!AN37</f>
        <v>0</v>
      </c>
      <c r="S35" s="27"/>
      <c r="T35" s="27"/>
      <c r="U35" s="27"/>
      <c r="V35" s="27"/>
      <c r="W35" s="24"/>
    </row>
    <row r="36" spans="1:23" s="26" customFormat="1" ht="35.1" customHeight="1">
      <c r="A36" s="69"/>
      <c r="B36" s="787">
        <f>'交付申請（入力フォーム）'!W38</f>
        <v>0</v>
      </c>
      <c r="C36" s="788"/>
      <c r="D36" s="373" t="s">
        <v>248</v>
      </c>
      <c r="E36" s="374"/>
      <c r="F36" s="374" t="s">
        <v>249</v>
      </c>
      <c r="G36" s="799" t="s">
        <v>251</v>
      </c>
      <c r="H36" s="800"/>
      <c r="I36" s="791" t="str">
        <f>"その他（"&amp;'交付申請（入力フォーム）'!AF38&amp;"）"</f>
        <v>その他（）</v>
      </c>
      <c r="J36" s="792"/>
      <c r="K36" s="373" t="s">
        <v>248</v>
      </c>
      <c r="L36" s="374"/>
      <c r="M36" s="374" t="s">
        <v>249</v>
      </c>
      <c r="N36" s="388" t="s">
        <v>251</v>
      </c>
      <c r="O36" s="373" t="s">
        <v>248</v>
      </c>
      <c r="P36" s="374"/>
      <c r="Q36" s="374" t="s">
        <v>249</v>
      </c>
      <c r="R36" s="391" t="s">
        <v>251</v>
      </c>
      <c r="S36" s="27"/>
      <c r="T36" s="27"/>
      <c r="U36" s="27"/>
      <c r="V36" s="27"/>
      <c r="W36" s="24"/>
    </row>
    <row r="37" spans="1:23" s="26" customFormat="1" ht="35.1" customHeight="1" thickBot="1">
      <c r="A37" s="69"/>
      <c r="B37" s="877"/>
      <c r="C37" s="878"/>
      <c r="D37" s="137"/>
      <c r="E37" s="299">
        <f>'交付申請（入力フォーム）'!Z38</f>
        <v>0</v>
      </c>
      <c r="F37" s="138"/>
      <c r="G37" s="808">
        <f>'交付申請（入力フォーム）'!AB38</f>
        <v>0</v>
      </c>
      <c r="H37" s="809"/>
      <c r="I37" s="795"/>
      <c r="J37" s="796"/>
      <c r="K37" s="137"/>
      <c r="L37" s="299">
        <f>'交付申請（入力フォーム）'!AH38</f>
        <v>0</v>
      </c>
      <c r="M37" s="138"/>
      <c r="N37" s="390">
        <f>'交付申請（入力フォーム）'!AJ38</f>
        <v>0</v>
      </c>
      <c r="O37" s="137"/>
      <c r="P37" s="299">
        <f>'交付申請（入力フォーム）'!AL38</f>
        <v>0</v>
      </c>
      <c r="Q37" s="138"/>
      <c r="R37" s="393">
        <f>'交付申請（入力フォーム）'!AN38</f>
        <v>0</v>
      </c>
      <c r="S37" s="27"/>
      <c r="T37" s="27"/>
      <c r="U37" s="27"/>
      <c r="V37" s="27"/>
      <c r="W37" s="24"/>
    </row>
    <row r="38" spans="1:23" s="26" customFormat="1" ht="35.1" customHeight="1" thickTop="1">
      <c r="A38" s="107"/>
      <c r="B38" s="870" t="s">
        <v>233</v>
      </c>
      <c r="C38" s="871"/>
      <c r="D38" s="378" t="s">
        <v>248</v>
      </c>
      <c r="E38" s="379"/>
      <c r="F38" s="380" t="s">
        <v>246</v>
      </c>
      <c r="G38" s="874"/>
      <c r="H38" s="875"/>
      <c r="I38" s="870" t="s">
        <v>233</v>
      </c>
      <c r="J38" s="871"/>
      <c r="K38" s="381" t="s">
        <v>248</v>
      </c>
      <c r="L38" s="382"/>
      <c r="M38" s="383" t="s">
        <v>246</v>
      </c>
      <c r="N38" s="866"/>
      <c r="O38" s="384" t="s">
        <v>248</v>
      </c>
      <c r="P38" s="382"/>
      <c r="Q38" s="385" t="s">
        <v>246</v>
      </c>
      <c r="R38" s="879"/>
      <c r="W38" s="108"/>
    </row>
    <row r="39" spans="1:23" s="26" customFormat="1" ht="35.1" customHeight="1" thickBot="1">
      <c r="A39" s="107"/>
      <c r="B39" s="872"/>
      <c r="C39" s="873"/>
      <c r="D39" s="139"/>
      <c r="E39" s="300">
        <f>SUM(E15,E17,E19,E21,E23,E25,E27,E29,E31,E33,E35,E37)</f>
        <v>0</v>
      </c>
      <c r="F39" s="140"/>
      <c r="G39" s="876"/>
      <c r="H39" s="830"/>
      <c r="I39" s="872"/>
      <c r="J39" s="873"/>
      <c r="K39" s="139"/>
      <c r="L39" s="301">
        <f>SUM(L15,L17,L19,L21,L23,L25,L27,L29,L31,L33,L35,L37)</f>
        <v>0</v>
      </c>
      <c r="M39" s="141"/>
      <c r="N39" s="867"/>
      <c r="O39" s="281"/>
      <c r="P39" s="300">
        <f>ROUNDDOWN(IF(B8="■",SUM(P15,P17,P19,P21,P23,P25,P27,P29,P31,P33,P35,P37),15*P5),0)</f>
        <v>0</v>
      </c>
      <c r="Q39" s="140"/>
      <c r="R39" s="880"/>
      <c r="W39" s="108"/>
    </row>
    <row r="40" spans="1:23" s="25" customFormat="1" ht="35.1" customHeight="1" thickBot="1">
      <c r="A40" s="71"/>
      <c r="B40" s="275"/>
      <c r="C40" s="275"/>
      <c r="D40" s="275"/>
      <c r="E40" s="275"/>
      <c r="F40" s="275"/>
      <c r="G40" s="275"/>
      <c r="H40" s="275"/>
      <c r="I40" s="275"/>
      <c r="J40" s="275"/>
      <c r="K40" s="275"/>
      <c r="L40" s="275"/>
      <c r="M40" s="275"/>
      <c r="N40" s="275"/>
      <c r="O40" s="275"/>
      <c r="P40" s="114"/>
      <c r="Q40" s="114"/>
      <c r="R40" s="114"/>
      <c r="S40" s="27"/>
      <c r="T40" s="27"/>
      <c r="U40" s="27"/>
      <c r="V40" s="27"/>
      <c r="W40" s="24"/>
    </row>
    <row r="41" spans="1:23" s="25" customFormat="1" ht="35.1" hidden="1" customHeight="1">
      <c r="A41" s="71"/>
      <c r="B41" s="114"/>
      <c r="C41" s="114"/>
      <c r="D41" s="114"/>
      <c r="E41" s="144"/>
      <c r="F41" s="145"/>
      <c r="G41" s="145"/>
      <c r="H41" s="114"/>
      <c r="I41" s="801" t="s">
        <v>47</v>
      </c>
      <c r="J41" s="827"/>
      <c r="K41" s="827"/>
      <c r="L41" s="827"/>
      <c r="M41" s="827"/>
      <c r="N41" s="828"/>
      <c r="O41" s="146"/>
      <c r="P41" s="147"/>
      <c r="Q41" s="148"/>
      <c r="R41" s="114"/>
      <c r="S41" s="27"/>
      <c r="T41" s="27"/>
      <c r="U41" s="27"/>
      <c r="V41" s="27"/>
      <c r="W41" s="24"/>
    </row>
    <row r="42" spans="1:23" s="25" customFormat="1" ht="35.1" hidden="1" customHeight="1" thickBot="1">
      <c r="A42" s="71"/>
      <c r="B42" s="114"/>
      <c r="C42" s="114"/>
      <c r="D42" s="114"/>
      <c r="E42" s="114"/>
      <c r="F42" s="114"/>
      <c r="G42" s="114"/>
      <c r="H42" s="114"/>
      <c r="I42" s="806"/>
      <c r="J42" s="829"/>
      <c r="K42" s="829"/>
      <c r="L42" s="829"/>
      <c r="M42" s="829"/>
      <c r="N42" s="830"/>
      <c r="O42" s="149"/>
      <c r="P42" s="150"/>
      <c r="Q42" s="151"/>
      <c r="R42" s="114"/>
      <c r="S42" s="27"/>
      <c r="T42" s="27"/>
      <c r="U42" s="27"/>
      <c r="V42" s="27"/>
      <c r="W42" s="24"/>
    </row>
    <row r="43" spans="1:23" s="25" customFormat="1" ht="35.1" hidden="1" customHeight="1">
      <c r="A43" s="71"/>
      <c r="B43" s="114"/>
      <c r="C43" s="114"/>
      <c r="D43" s="114"/>
      <c r="E43" s="275"/>
      <c r="F43" s="145"/>
      <c r="G43" s="145"/>
      <c r="H43" s="114"/>
      <c r="I43" s="845" t="s">
        <v>43</v>
      </c>
      <c r="J43" s="846"/>
      <c r="K43" s="278"/>
      <c r="L43" s="821">
        <v>1250</v>
      </c>
      <c r="M43" s="823" t="s">
        <v>44</v>
      </c>
      <c r="N43" s="824"/>
      <c r="O43" s="153"/>
      <c r="P43" s="147"/>
      <c r="Q43" s="154"/>
      <c r="R43" s="114"/>
      <c r="S43" s="27"/>
      <c r="T43" s="27"/>
      <c r="U43" s="27"/>
      <c r="V43" s="27"/>
      <c r="W43" s="24"/>
    </row>
    <row r="44" spans="1:23" s="25" customFormat="1" ht="35.1" hidden="1" customHeight="1" thickBot="1">
      <c r="A44" s="71"/>
      <c r="B44" s="114"/>
      <c r="C44" s="114"/>
      <c r="D44" s="114"/>
      <c r="E44" s="144"/>
      <c r="F44" s="114"/>
      <c r="G44" s="114"/>
      <c r="H44" s="114"/>
      <c r="I44" s="847"/>
      <c r="J44" s="848"/>
      <c r="K44" s="276"/>
      <c r="L44" s="822"/>
      <c r="M44" s="825"/>
      <c r="N44" s="826"/>
      <c r="O44" s="155"/>
      <c r="P44" s="150"/>
      <c r="Q44" s="156"/>
      <c r="R44" s="114"/>
      <c r="S44" s="27"/>
      <c r="T44" s="27"/>
      <c r="U44" s="27"/>
      <c r="V44" s="27"/>
      <c r="W44" s="24"/>
    </row>
    <row r="45" spans="1:23" s="26" customFormat="1" ht="35.1" customHeight="1">
      <c r="A45" s="69"/>
      <c r="B45" s="803"/>
      <c r="C45" s="803"/>
      <c r="D45" s="276"/>
      <c r="E45" s="157"/>
      <c r="F45" s="277"/>
      <c r="G45" s="114"/>
      <c r="H45" s="114"/>
      <c r="I45" s="804" t="s">
        <v>91</v>
      </c>
      <c r="J45" s="805"/>
      <c r="K45" s="158" t="s">
        <v>252</v>
      </c>
      <c r="L45" s="159"/>
      <c r="M45" s="160" t="s">
        <v>253</v>
      </c>
      <c r="N45" s="841" t="s">
        <v>89</v>
      </c>
      <c r="O45" s="161" t="s">
        <v>252</v>
      </c>
      <c r="P45" s="147"/>
      <c r="Q45" s="246" t="s">
        <v>253</v>
      </c>
      <c r="R45" s="114"/>
      <c r="S45" s="109"/>
      <c r="T45" s="27"/>
      <c r="U45" s="27"/>
      <c r="V45" s="27"/>
      <c r="W45" s="24"/>
    </row>
    <row r="46" spans="1:23" s="26" customFormat="1" ht="35.1" customHeight="1" thickBot="1">
      <c r="A46" s="69"/>
      <c r="B46" s="803"/>
      <c r="C46" s="803"/>
      <c r="D46" s="275"/>
      <c r="E46" s="157"/>
      <c r="F46" s="157"/>
      <c r="G46" s="157"/>
      <c r="H46" s="114"/>
      <c r="I46" s="806" t="s">
        <v>93</v>
      </c>
      <c r="J46" s="807"/>
      <c r="K46" s="279"/>
      <c r="L46" s="297">
        <f>E39</f>
        <v>0</v>
      </c>
      <c r="M46" s="280"/>
      <c r="N46" s="842"/>
      <c r="O46" s="164"/>
      <c r="P46" s="317">
        <f>IF(SUM(L49,L46)&gt;2500,ROUNDUP(L46/SUM(L49,L46)*1250,0),ROUNDDOWN(L46*0.5,0))</f>
        <v>0</v>
      </c>
      <c r="Q46" s="165"/>
      <c r="R46" s="114"/>
      <c r="S46" s="27"/>
      <c r="T46" s="27"/>
      <c r="U46" s="27"/>
      <c r="V46" s="27"/>
      <c r="W46" s="24"/>
    </row>
    <row r="47" spans="1:23" s="25" customFormat="1" ht="35.1" customHeight="1" thickBot="1">
      <c r="A47" s="71"/>
      <c r="B47" s="144"/>
      <c r="C47" s="144"/>
      <c r="D47" s="144"/>
      <c r="E47" s="144"/>
      <c r="F47" s="144"/>
      <c r="G47" s="275"/>
      <c r="H47" s="275"/>
      <c r="I47" s="275"/>
      <c r="J47" s="275"/>
      <c r="K47" s="275"/>
      <c r="L47" s="275"/>
      <c r="M47" s="275"/>
      <c r="N47" s="275"/>
      <c r="O47" s="275"/>
      <c r="P47" s="277"/>
      <c r="Q47" s="114"/>
      <c r="R47" s="277"/>
      <c r="S47" s="27"/>
      <c r="T47" s="27"/>
      <c r="U47" s="27"/>
      <c r="V47" s="27"/>
      <c r="W47" s="24"/>
    </row>
    <row r="48" spans="1:23" s="26" customFormat="1" ht="35.1" customHeight="1">
      <c r="A48" s="69"/>
      <c r="B48" s="801" t="s">
        <v>46</v>
      </c>
      <c r="C48" s="802"/>
      <c r="D48" s="166" t="s">
        <v>252</v>
      </c>
      <c r="E48" s="159"/>
      <c r="F48" s="167" t="s">
        <v>253</v>
      </c>
      <c r="G48" s="114"/>
      <c r="H48" s="114"/>
      <c r="I48" s="801" t="s">
        <v>90</v>
      </c>
      <c r="J48" s="802"/>
      <c r="K48" s="158" t="s">
        <v>252</v>
      </c>
      <c r="L48" s="159"/>
      <c r="M48" s="160" t="s">
        <v>253</v>
      </c>
      <c r="N48" s="841" t="s">
        <v>89</v>
      </c>
      <c r="O48" s="161" t="s">
        <v>252</v>
      </c>
      <c r="P48" s="147"/>
      <c r="Q48" s="160" t="s">
        <v>253</v>
      </c>
      <c r="R48" s="114"/>
      <c r="S48" s="27"/>
      <c r="T48" s="27"/>
      <c r="U48" s="27"/>
      <c r="V48" s="27"/>
      <c r="W48" s="24"/>
    </row>
    <row r="49" spans="1:23" s="26" customFormat="1" ht="35.1" customHeight="1" thickBot="1">
      <c r="A49" s="69"/>
      <c r="B49" s="843" t="s">
        <v>42</v>
      </c>
      <c r="C49" s="844"/>
      <c r="D49" s="168"/>
      <c r="E49" s="297">
        <f>L39-P39</f>
        <v>0</v>
      </c>
      <c r="F49" s="318"/>
      <c r="G49" s="157"/>
      <c r="H49" s="114"/>
      <c r="I49" s="806" t="s">
        <v>92</v>
      </c>
      <c r="J49" s="807"/>
      <c r="K49" s="279"/>
      <c r="L49" s="297">
        <f>E49</f>
        <v>0</v>
      </c>
      <c r="M49" s="280"/>
      <c r="N49" s="842"/>
      <c r="O49" s="164"/>
      <c r="P49" s="317">
        <f>IF(SUM(L49,L46)&gt;2500,ROUNDDOWN(L49/SUM(L49,L46)*1250,0),ROUNDDOWN(L49*0.5,0))</f>
        <v>0</v>
      </c>
      <c r="Q49" s="165"/>
      <c r="R49" s="114"/>
      <c r="S49" s="109"/>
      <c r="T49" s="27"/>
      <c r="U49" s="27"/>
      <c r="V49" s="27"/>
      <c r="W49" s="24"/>
    </row>
    <row r="50" spans="1:23" s="25" customFormat="1" ht="35.1" customHeight="1" thickBot="1">
      <c r="A50" s="71"/>
      <c r="B50" s="144"/>
      <c r="C50" s="144"/>
      <c r="D50" s="144"/>
      <c r="E50" s="144"/>
      <c r="F50" s="144"/>
      <c r="G50" s="275"/>
      <c r="H50" s="275"/>
      <c r="I50" s="275"/>
      <c r="J50" s="275"/>
      <c r="K50" s="275"/>
      <c r="L50" s="275"/>
      <c r="M50" s="275"/>
      <c r="N50" s="275"/>
      <c r="O50" s="275"/>
      <c r="P50" s="114"/>
      <c r="Q50" s="114"/>
      <c r="R50" s="114"/>
      <c r="S50" s="27"/>
      <c r="T50" s="27"/>
      <c r="U50" s="27"/>
      <c r="V50" s="27"/>
      <c r="W50" s="24"/>
    </row>
    <row r="51" spans="1:23" s="26" customFormat="1" ht="35.1" customHeight="1">
      <c r="A51" s="69"/>
      <c r="B51" s="836" t="s">
        <v>58</v>
      </c>
      <c r="C51" s="837"/>
      <c r="D51" s="837"/>
      <c r="E51" s="837"/>
      <c r="F51" s="837"/>
      <c r="G51" s="837"/>
      <c r="H51" s="837"/>
      <c r="I51" s="837"/>
      <c r="J51" s="838"/>
      <c r="K51" s="833" t="s">
        <v>51</v>
      </c>
      <c r="L51" s="834"/>
      <c r="M51" s="834"/>
      <c r="N51" s="835"/>
      <c r="O51" s="161" t="s">
        <v>252</v>
      </c>
      <c r="P51" s="170"/>
      <c r="Q51" s="160" t="s">
        <v>253</v>
      </c>
      <c r="R51" s="114"/>
      <c r="S51" s="27"/>
      <c r="T51" s="27"/>
      <c r="U51" s="27"/>
      <c r="V51" s="27"/>
      <c r="W51" s="24"/>
    </row>
    <row r="52" spans="1:23" s="26" customFormat="1" ht="35.1" customHeight="1" thickBot="1">
      <c r="A52" s="69"/>
      <c r="B52" s="839"/>
      <c r="C52" s="831"/>
      <c r="D52" s="831"/>
      <c r="E52" s="831"/>
      <c r="F52" s="831"/>
      <c r="G52" s="831"/>
      <c r="H52" s="831"/>
      <c r="I52" s="831"/>
      <c r="J52" s="840"/>
      <c r="K52" s="831" t="s">
        <v>52</v>
      </c>
      <c r="L52" s="831"/>
      <c r="M52" s="831"/>
      <c r="N52" s="832"/>
      <c r="O52" s="814">
        <f>SUM(P49,P46)</f>
        <v>0</v>
      </c>
      <c r="P52" s="815"/>
      <c r="Q52" s="816"/>
      <c r="R52" s="114"/>
      <c r="S52" s="27"/>
      <c r="T52" s="27"/>
      <c r="U52" s="27"/>
      <c r="V52" s="27"/>
      <c r="W52" s="24"/>
    </row>
    <row r="53" spans="1:23" s="26" customFormat="1" ht="24.95" customHeight="1">
      <c r="A53" s="69"/>
      <c r="B53" s="113"/>
      <c r="C53" s="113"/>
      <c r="D53" s="113"/>
      <c r="E53" s="112"/>
      <c r="F53" s="112"/>
      <c r="G53" s="112"/>
      <c r="H53" s="112"/>
      <c r="I53" s="112"/>
      <c r="J53" s="112"/>
      <c r="K53" s="112"/>
      <c r="L53" s="112"/>
      <c r="M53" s="69"/>
      <c r="N53" s="69"/>
      <c r="O53" s="75"/>
      <c r="P53" s="29"/>
      <c r="Q53" s="29"/>
      <c r="R53" s="29"/>
      <c r="S53" s="27"/>
      <c r="T53" s="27"/>
      <c r="U53" s="27"/>
      <c r="V53" s="27"/>
      <c r="W53" s="24"/>
    </row>
    <row r="54" spans="1:23" s="26" customFormat="1" ht="30" customHeight="1">
      <c r="A54" s="69"/>
      <c r="B54" s="115" t="s">
        <v>0</v>
      </c>
      <c r="C54" s="116"/>
      <c r="D54" s="116"/>
      <c r="E54" s="116"/>
      <c r="F54" s="116"/>
      <c r="G54" s="116"/>
      <c r="H54" s="116"/>
      <c r="I54" s="116"/>
      <c r="J54" s="116"/>
      <c r="K54" s="116"/>
      <c r="L54" s="116"/>
      <c r="M54" s="69"/>
      <c r="N54" s="69"/>
      <c r="O54" s="69"/>
      <c r="P54" s="69"/>
      <c r="Q54" s="69"/>
      <c r="R54" s="69"/>
    </row>
    <row r="55" spans="1:23" s="26" customFormat="1" ht="30" customHeight="1">
      <c r="A55" s="69"/>
      <c r="B55" s="115" t="s">
        <v>48</v>
      </c>
      <c r="C55" s="116"/>
      <c r="D55" s="116"/>
      <c r="E55" s="116"/>
      <c r="F55" s="116"/>
      <c r="G55" s="116"/>
      <c r="H55" s="116"/>
      <c r="I55" s="116"/>
      <c r="J55" s="116"/>
      <c r="K55" s="116"/>
      <c r="L55" s="116"/>
      <c r="M55" s="69"/>
      <c r="N55" s="69"/>
      <c r="O55" s="69"/>
      <c r="P55" s="69"/>
      <c r="Q55" s="69"/>
      <c r="R55" s="69"/>
    </row>
    <row r="56" spans="1:23" s="26" customFormat="1" ht="30" customHeight="1">
      <c r="A56" s="69"/>
      <c r="B56" s="115" t="s">
        <v>53</v>
      </c>
      <c r="C56" s="116"/>
      <c r="D56" s="116"/>
      <c r="E56" s="116"/>
      <c r="F56" s="116"/>
      <c r="G56" s="116"/>
      <c r="H56" s="116"/>
      <c r="I56" s="116"/>
      <c r="J56" s="116"/>
      <c r="K56" s="116"/>
      <c r="L56" s="116"/>
      <c r="M56" s="69"/>
      <c r="N56" s="69"/>
      <c r="O56" s="69"/>
      <c r="P56" s="69"/>
      <c r="Q56" s="69"/>
      <c r="R56" s="69"/>
    </row>
    <row r="57" spans="1:23" s="26" customFormat="1" ht="30" customHeight="1">
      <c r="B57" s="117" t="s">
        <v>103</v>
      </c>
      <c r="C57" s="118"/>
      <c r="D57" s="118"/>
      <c r="E57" s="118"/>
      <c r="F57" s="118"/>
      <c r="G57" s="118"/>
      <c r="H57" s="118"/>
      <c r="I57" s="118"/>
      <c r="J57" s="118"/>
      <c r="K57" s="118"/>
      <c r="L57" s="118"/>
    </row>
    <row r="58" spans="1:23" s="26" customFormat="1" ht="30" customHeight="1">
      <c r="B58" s="117" t="s">
        <v>54</v>
      </c>
      <c r="C58" s="118"/>
      <c r="D58" s="118"/>
      <c r="E58" s="118"/>
      <c r="F58" s="118"/>
      <c r="G58" s="118"/>
      <c r="H58" s="118"/>
      <c r="I58" s="118"/>
      <c r="J58" s="118"/>
      <c r="K58" s="118"/>
      <c r="L58" s="118"/>
    </row>
    <row r="59" spans="1:23" s="26" customFormat="1" ht="30" customHeight="1">
      <c r="B59" s="117" t="s">
        <v>55</v>
      </c>
      <c r="C59" s="118"/>
      <c r="D59" s="118"/>
      <c r="E59" s="118"/>
      <c r="F59" s="118"/>
      <c r="G59" s="118"/>
      <c r="H59" s="118"/>
      <c r="I59" s="118"/>
      <c r="J59" s="118"/>
      <c r="K59" s="118"/>
      <c r="L59" s="118"/>
    </row>
    <row r="60" spans="1:23" s="26" customFormat="1" ht="30" customHeight="1">
      <c r="B60" s="117" t="s">
        <v>56</v>
      </c>
      <c r="C60" s="118"/>
      <c r="D60" s="118"/>
      <c r="E60" s="118"/>
      <c r="F60" s="118"/>
      <c r="G60" s="118"/>
      <c r="H60" s="118"/>
      <c r="I60" s="118"/>
      <c r="J60" s="118"/>
      <c r="K60" s="118"/>
      <c r="L60" s="118"/>
    </row>
    <row r="61" spans="1:23" s="26" customFormat="1" ht="30" customHeight="1">
      <c r="B61" s="117" t="s">
        <v>57</v>
      </c>
      <c r="C61" s="118"/>
      <c r="D61" s="118"/>
      <c r="E61" s="118"/>
      <c r="F61" s="118"/>
      <c r="G61" s="118"/>
      <c r="H61" s="118"/>
      <c r="I61" s="118"/>
      <c r="J61" s="118"/>
      <c r="K61" s="118"/>
      <c r="L61" s="118"/>
    </row>
    <row r="62" spans="1:23" s="26" customFormat="1" ht="30" customHeight="1">
      <c r="B62" s="118" t="s">
        <v>104</v>
      </c>
      <c r="C62" s="118"/>
      <c r="D62" s="118"/>
      <c r="E62" s="118"/>
      <c r="F62" s="118"/>
      <c r="G62" s="118"/>
      <c r="H62" s="118"/>
      <c r="I62" s="118"/>
      <c r="J62" s="118"/>
      <c r="K62" s="118"/>
      <c r="L62" s="118"/>
    </row>
    <row r="63" spans="1:23" s="26" customFormat="1" ht="30" customHeight="1">
      <c r="B63" s="119" t="s">
        <v>105</v>
      </c>
      <c r="C63" s="118"/>
      <c r="D63" s="118"/>
      <c r="E63" s="118"/>
      <c r="F63" s="118"/>
      <c r="G63" s="118"/>
      <c r="H63" s="118"/>
      <c r="I63" s="118"/>
      <c r="J63" s="118"/>
      <c r="K63" s="118"/>
      <c r="L63" s="118"/>
    </row>
    <row r="64" spans="1:23" ht="30">
      <c r="B64" s="120"/>
      <c r="C64" s="120"/>
      <c r="D64" s="120"/>
      <c r="E64" s="120"/>
      <c r="F64" s="120"/>
      <c r="G64" s="120"/>
      <c r="H64" s="120"/>
      <c r="I64" s="120"/>
      <c r="J64" s="120"/>
      <c r="K64" s="120"/>
      <c r="L64" s="120"/>
    </row>
  </sheetData>
  <sheetProtection password="87FE" sheet="1" objects="1" scenarios="1" selectLockedCells="1"/>
  <mergeCells count="86">
    <mergeCell ref="R38:R39"/>
    <mergeCell ref="G26:H26"/>
    <mergeCell ref="G28:H28"/>
    <mergeCell ref="G30:H30"/>
    <mergeCell ref="G32:H32"/>
    <mergeCell ref="G34:H34"/>
    <mergeCell ref="G35:H35"/>
    <mergeCell ref="G37:H37"/>
    <mergeCell ref="G36:H36"/>
    <mergeCell ref="G27:H27"/>
    <mergeCell ref="G29:H29"/>
    <mergeCell ref="B51:J52"/>
    <mergeCell ref="K51:N51"/>
    <mergeCell ref="K52:N52"/>
    <mergeCell ref="O52:Q52"/>
    <mergeCell ref="B45:C45"/>
    <mergeCell ref="I45:J45"/>
    <mergeCell ref="N45:N46"/>
    <mergeCell ref="B46:C46"/>
    <mergeCell ref="I46:J46"/>
    <mergeCell ref="B48:C48"/>
    <mergeCell ref="I48:J48"/>
    <mergeCell ref="N48:N49"/>
    <mergeCell ref="B49:C49"/>
    <mergeCell ref="I49:J49"/>
    <mergeCell ref="I41:N42"/>
    <mergeCell ref="I43:J44"/>
    <mergeCell ref="L43:L44"/>
    <mergeCell ref="M43:N44"/>
    <mergeCell ref="B38:C39"/>
    <mergeCell ref="I38:J39"/>
    <mergeCell ref="G38:H39"/>
    <mergeCell ref="N38:N39"/>
    <mergeCell ref="B34:C35"/>
    <mergeCell ref="B36:C37"/>
    <mergeCell ref="I34:J35"/>
    <mergeCell ref="I36:J37"/>
    <mergeCell ref="G31:H31"/>
    <mergeCell ref="G33:H33"/>
    <mergeCell ref="B30:C31"/>
    <mergeCell ref="B32:C33"/>
    <mergeCell ref="I30:J31"/>
    <mergeCell ref="I32:J33"/>
    <mergeCell ref="B26:C27"/>
    <mergeCell ref="B28:C29"/>
    <mergeCell ref="I26:J27"/>
    <mergeCell ref="I28:J29"/>
    <mergeCell ref="G23:H23"/>
    <mergeCell ref="G25:H25"/>
    <mergeCell ref="G24:H24"/>
    <mergeCell ref="B22:C23"/>
    <mergeCell ref="B24:C25"/>
    <mergeCell ref="I22:J23"/>
    <mergeCell ref="I24:J25"/>
    <mergeCell ref="G22:H22"/>
    <mergeCell ref="B18:C19"/>
    <mergeCell ref="B20:C21"/>
    <mergeCell ref="I18:J19"/>
    <mergeCell ref="I20:J21"/>
    <mergeCell ref="G15:H15"/>
    <mergeCell ref="G17:H17"/>
    <mergeCell ref="B14:C15"/>
    <mergeCell ref="B16:C17"/>
    <mergeCell ref="I14:J15"/>
    <mergeCell ref="I16:J17"/>
    <mergeCell ref="G14:H14"/>
    <mergeCell ref="G16:H16"/>
    <mergeCell ref="G18:H18"/>
    <mergeCell ref="G20:H20"/>
    <mergeCell ref="G19:H19"/>
    <mergeCell ref="G21:H21"/>
    <mergeCell ref="B11:G11"/>
    <mergeCell ref="I11:R11"/>
    <mergeCell ref="B12:C13"/>
    <mergeCell ref="D12:H12"/>
    <mergeCell ref="I12:J13"/>
    <mergeCell ref="K12:N12"/>
    <mergeCell ref="O12:R12"/>
    <mergeCell ref="G13:H13"/>
    <mergeCell ref="A2:R2"/>
    <mergeCell ref="B4:F4"/>
    <mergeCell ref="G4:L4"/>
    <mergeCell ref="C5:F5"/>
    <mergeCell ref="H5:L5"/>
    <mergeCell ref="M5:O5"/>
    <mergeCell ref="P5:Q5"/>
  </mergeCells>
  <phoneticPr fontId="1"/>
  <conditionalFormatting sqref="O14:R37">
    <cfRule type="expression" dxfId="6" priority="2">
      <formula>$B$9="■"</formula>
    </cfRule>
  </conditionalFormatting>
  <conditionalFormatting sqref="O38:R39">
    <cfRule type="expression" dxfId="5" priority="1">
      <formula>$B$9="■"</formula>
    </cfRule>
  </conditionalFormatting>
  <dataValidations count="1">
    <dataValidation type="list" allowBlank="1" showInputMessage="1" showErrorMessage="1" sqref="B8:B9">
      <formula1>"□,■"</formula1>
    </dataValidation>
  </dataValidations>
  <pageMargins left="0.70866141732283472" right="0.70866141732283472" top="0.74803149606299213" bottom="0.74803149606299213" header="0.31496062992125984" footer="0.31496062992125984"/>
  <pageSetup paperSize="9" scale="2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4"/>
  <sheetViews>
    <sheetView zoomScale="40" zoomScaleNormal="40" workbookViewId="0"/>
  </sheetViews>
  <sheetFormatPr defaultRowHeight="14.25"/>
  <cols>
    <col min="1" max="1" width="3.625" style="19" customWidth="1"/>
    <col min="2" max="2" width="30.625" style="19" customWidth="1"/>
    <col min="3" max="3" width="15.625" style="19" customWidth="1"/>
    <col min="4" max="4" width="3.625" style="19" customWidth="1"/>
    <col min="5" max="5" width="25.625" style="19" customWidth="1"/>
    <col min="6" max="6" width="3.625" style="19" customWidth="1"/>
    <col min="7" max="7" width="30.625" style="19" customWidth="1"/>
    <col min="8" max="8" width="3.625" style="19" customWidth="1"/>
    <col min="9" max="9" width="15.625" style="19" customWidth="1"/>
    <col min="10" max="10" width="30.625" style="19" customWidth="1"/>
    <col min="11" max="11" width="3.625" style="19" customWidth="1"/>
    <col min="12" max="12" width="25.625" style="19" customWidth="1"/>
    <col min="13" max="13" width="3.625" style="19" customWidth="1"/>
    <col min="14" max="14" width="35.625" style="19" customWidth="1"/>
    <col min="15" max="15" width="3.625" style="19" customWidth="1"/>
    <col min="16" max="16" width="25.625" style="19" customWidth="1"/>
    <col min="17" max="17" width="3.625" style="19" customWidth="1"/>
    <col min="18" max="18" width="35.625" style="19" customWidth="1"/>
    <col min="19" max="19" width="10.625" style="19" customWidth="1"/>
    <col min="20" max="21" width="5.25" style="19" customWidth="1"/>
    <col min="22" max="22" width="9.75" style="19" customWidth="1"/>
    <col min="23" max="23" width="15.625" style="19" customWidth="1"/>
    <col min="24" max="35" width="9.625" style="19" customWidth="1"/>
    <col min="36" max="265" width="9" style="19"/>
    <col min="266" max="266" width="2.625" style="19" customWidth="1"/>
    <col min="267" max="270" width="9.625" style="19" customWidth="1"/>
    <col min="271" max="271" width="49.25" style="19" customWidth="1"/>
    <col min="272" max="273" width="6" style="19" customWidth="1"/>
    <col min="274" max="274" width="10.75" style="19" customWidth="1"/>
    <col min="275" max="275" width="44.875" style="19" customWidth="1"/>
    <col min="276" max="277" width="5.25" style="19" customWidth="1"/>
    <col min="278" max="278" width="9.75" style="19" customWidth="1"/>
    <col min="279" max="279" width="15.625" style="19" customWidth="1"/>
    <col min="280" max="291" width="9.625" style="19" customWidth="1"/>
    <col min="292" max="521" width="9" style="19"/>
    <col min="522" max="522" width="2.625" style="19" customWidth="1"/>
    <col min="523" max="526" width="9.625" style="19" customWidth="1"/>
    <col min="527" max="527" width="49.25" style="19" customWidth="1"/>
    <col min="528" max="529" width="6" style="19" customWidth="1"/>
    <col min="530" max="530" width="10.75" style="19" customWidth="1"/>
    <col min="531" max="531" width="44.875" style="19" customWidth="1"/>
    <col min="532" max="533" width="5.25" style="19" customWidth="1"/>
    <col min="534" max="534" width="9.75" style="19" customWidth="1"/>
    <col min="535" max="535" width="15.625" style="19" customWidth="1"/>
    <col min="536" max="547" width="9.625" style="19" customWidth="1"/>
    <col min="548" max="777" width="9" style="19"/>
    <col min="778" max="778" width="2.625" style="19" customWidth="1"/>
    <col min="779" max="782" width="9.625" style="19" customWidth="1"/>
    <col min="783" max="783" width="49.25" style="19" customWidth="1"/>
    <col min="784" max="785" width="6" style="19" customWidth="1"/>
    <col min="786" max="786" width="10.75" style="19" customWidth="1"/>
    <col min="787" max="787" width="44.875" style="19" customWidth="1"/>
    <col min="788" max="789" width="5.25" style="19" customWidth="1"/>
    <col min="790" max="790" width="9.75" style="19" customWidth="1"/>
    <col min="791" max="791" width="15.625" style="19" customWidth="1"/>
    <col min="792" max="803" width="9.625" style="19" customWidth="1"/>
    <col min="804" max="1033" width="9" style="19"/>
    <col min="1034" max="1034" width="2.625" style="19" customWidth="1"/>
    <col min="1035" max="1038" width="9.625" style="19" customWidth="1"/>
    <col min="1039" max="1039" width="49.25" style="19" customWidth="1"/>
    <col min="1040" max="1041" width="6" style="19" customWidth="1"/>
    <col min="1042" max="1042" width="10.75" style="19" customWidth="1"/>
    <col min="1043" max="1043" width="44.875" style="19" customWidth="1"/>
    <col min="1044" max="1045" width="5.25" style="19" customWidth="1"/>
    <col min="1046" max="1046" width="9.75" style="19" customWidth="1"/>
    <col min="1047" max="1047" width="15.625" style="19" customWidth="1"/>
    <col min="1048" max="1059" width="9.625" style="19" customWidth="1"/>
    <col min="1060" max="1289" width="9" style="19"/>
    <col min="1290" max="1290" width="2.625" style="19" customWidth="1"/>
    <col min="1291" max="1294" width="9.625" style="19" customWidth="1"/>
    <col min="1295" max="1295" width="49.25" style="19" customWidth="1"/>
    <col min="1296" max="1297" width="6" style="19" customWidth="1"/>
    <col min="1298" max="1298" width="10.75" style="19" customWidth="1"/>
    <col min="1299" max="1299" width="44.875" style="19" customWidth="1"/>
    <col min="1300" max="1301" width="5.25" style="19" customWidth="1"/>
    <col min="1302" max="1302" width="9.75" style="19" customWidth="1"/>
    <col min="1303" max="1303" width="15.625" style="19" customWidth="1"/>
    <col min="1304" max="1315" width="9.625" style="19" customWidth="1"/>
    <col min="1316" max="1545" width="9" style="19"/>
    <col min="1546" max="1546" width="2.625" style="19" customWidth="1"/>
    <col min="1547" max="1550" width="9.625" style="19" customWidth="1"/>
    <col min="1551" max="1551" width="49.25" style="19" customWidth="1"/>
    <col min="1552" max="1553" width="6" style="19" customWidth="1"/>
    <col min="1554" max="1554" width="10.75" style="19" customWidth="1"/>
    <col min="1555" max="1555" width="44.875" style="19" customWidth="1"/>
    <col min="1556" max="1557" width="5.25" style="19" customWidth="1"/>
    <col min="1558" max="1558" width="9.75" style="19" customWidth="1"/>
    <col min="1559" max="1559" width="15.625" style="19" customWidth="1"/>
    <col min="1560" max="1571" width="9.625" style="19" customWidth="1"/>
    <col min="1572" max="1801" width="9" style="19"/>
    <col min="1802" max="1802" width="2.625" style="19" customWidth="1"/>
    <col min="1803" max="1806" width="9.625" style="19" customWidth="1"/>
    <col min="1807" max="1807" width="49.25" style="19" customWidth="1"/>
    <col min="1808" max="1809" width="6" style="19" customWidth="1"/>
    <col min="1810" max="1810" width="10.75" style="19" customWidth="1"/>
    <col min="1811" max="1811" width="44.875" style="19" customWidth="1"/>
    <col min="1812" max="1813" width="5.25" style="19" customWidth="1"/>
    <col min="1814" max="1814" width="9.75" style="19" customWidth="1"/>
    <col min="1815" max="1815" width="15.625" style="19" customWidth="1"/>
    <col min="1816" max="1827" width="9.625" style="19" customWidth="1"/>
    <col min="1828" max="2057" width="9" style="19"/>
    <col min="2058" max="2058" width="2.625" style="19" customWidth="1"/>
    <col min="2059" max="2062" width="9.625" style="19" customWidth="1"/>
    <col min="2063" max="2063" width="49.25" style="19" customWidth="1"/>
    <col min="2064" max="2065" width="6" style="19" customWidth="1"/>
    <col min="2066" max="2066" width="10.75" style="19" customWidth="1"/>
    <col min="2067" max="2067" width="44.875" style="19" customWidth="1"/>
    <col min="2068" max="2069" width="5.25" style="19" customWidth="1"/>
    <col min="2070" max="2070" width="9.75" style="19" customWidth="1"/>
    <col min="2071" max="2071" width="15.625" style="19" customWidth="1"/>
    <col min="2072" max="2083" width="9.625" style="19" customWidth="1"/>
    <col min="2084" max="2313" width="9" style="19"/>
    <col min="2314" max="2314" width="2.625" style="19" customWidth="1"/>
    <col min="2315" max="2318" width="9.625" style="19" customWidth="1"/>
    <col min="2319" max="2319" width="49.25" style="19" customWidth="1"/>
    <col min="2320" max="2321" width="6" style="19" customWidth="1"/>
    <col min="2322" max="2322" width="10.75" style="19" customWidth="1"/>
    <col min="2323" max="2323" width="44.875" style="19" customWidth="1"/>
    <col min="2324" max="2325" width="5.25" style="19" customWidth="1"/>
    <col min="2326" max="2326" width="9.75" style="19" customWidth="1"/>
    <col min="2327" max="2327" width="15.625" style="19" customWidth="1"/>
    <col min="2328" max="2339" width="9.625" style="19" customWidth="1"/>
    <col min="2340" max="2569" width="9" style="19"/>
    <col min="2570" max="2570" width="2.625" style="19" customWidth="1"/>
    <col min="2571" max="2574" width="9.625" style="19" customWidth="1"/>
    <col min="2575" max="2575" width="49.25" style="19" customWidth="1"/>
    <col min="2576" max="2577" width="6" style="19" customWidth="1"/>
    <col min="2578" max="2578" width="10.75" style="19" customWidth="1"/>
    <col min="2579" max="2579" width="44.875" style="19" customWidth="1"/>
    <col min="2580" max="2581" width="5.25" style="19" customWidth="1"/>
    <col min="2582" max="2582" width="9.75" style="19" customWidth="1"/>
    <col min="2583" max="2583" width="15.625" style="19" customWidth="1"/>
    <col min="2584" max="2595" width="9.625" style="19" customWidth="1"/>
    <col min="2596" max="2825" width="9" style="19"/>
    <col min="2826" max="2826" width="2.625" style="19" customWidth="1"/>
    <col min="2827" max="2830" width="9.625" style="19" customWidth="1"/>
    <col min="2831" max="2831" width="49.25" style="19" customWidth="1"/>
    <col min="2832" max="2833" width="6" style="19" customWidth="1"/>
    <col min="2834" max="2834" width="10.75" style="19" customWidth="1"/>
    <col min="2835" max="2835" width="44.875" style="19" customWidth="1"/>
    <col min="2836" max="2837" width="5.25" style="19" customWidth="1"/>
    <col min="2838" max="2838" width="9.75" style="19" customWidth="1"/>
    <col min="2839" max="2839" width="15.625" style="19" customWidth="1"/>
    <col min="2840" max="2851" width="9.625" style="19" customWidth="1"/>
    <col min="2852" max="3081" width="9" style="19"/>
    <col min="3082" max="3082" width="2.625" style="19" customWidth="1"/>
    <col min="3083" max="3086" width="9.625" style="19" customWidth="1"/>
    <col min="3087" max="3087" width="49.25" style="19" customWidth="1"/>
    <col min="3088" max="3089" width="6" style="19" customWidth="1"/>
    <col min="3090" max="3090" width="10.75" style="19" customWidth="1"/>
    <col min="3091" max="3091" width="44.875" style="19" customWidth="1"/>
    <col min="3092" max="3093" width="5.25" style="19" customWidth="1"/>
    <col min="3094" max="3094" width="9.75" style="19" customWidth="1"/>
    <col min="3095" max="3095" width="15.625" style="19" customWidth="1"/>
    <col min="3096" max="3107" width="9.625" style="19" customWidth="1"/>
    <col min="3108" max="3337" width="9" style="19"/>
    <col min="3338" max="3338" width="2.625" style="19" customWidth="1"/>
    <col min="3339" max="3342" width="9.625" style="19" customWidth="1"/>
    <col min="3343" max="3343" width="49.25" style="19" customWidth="1"/>
    <col min="3344" max="3345" width="6" style="19" customWidth="1"/>
    <col min="3346" max="3346" width="10.75" style="19" customWidth="1"/>
    <col min="3347" max="3347" width="44.875" style="19" customWidth="1"/>
    <col min="3348" max="3349" width="5.25" style="19" customWidth="1"/>
    <col min="3350" max="3350" width="9.75" style="19" customWidth="1"/>
    <col min="3351" max="3351" width="15.625" style="19" customWidth="1"/>
    <col min="3352" max="3363" width="9.625" style="19" customWidth="1"/>
    <col min="3364" max="3593" width="9" style="19"/>
    <col min="3594" max="3594" width="2.625" style="19" customWidth="1"/>
    <col min="3595" max="3598" width="9.625" style="19" customWidth="1"/>
    <col min="3599" max="3599" width="49.25" style="19" customWidth="1"/>
    <col min="3600" max="3601" width="6" style="19" customWidth="1"/>
    <col min="3602" max="3602" width="10.75" style="19" customWidth="1"/>
    <col min="3603" max="3603" width="44.875" style="19" customWidth="1"/>
    <col min="3604" max="3605" width="5.25" style="19" customWidth="1"/>
    <col min="3606" max="3606" width="9.75" style="19" customWidth="1"/>
    <col min="3607" max="3607" width="15.625" style="19" customWidth="1"/>
    <col min="3608" max="3619" width="9.625" style="19" customWidth="1"/>
    <col min="3620" max="3849" width="9" style="19"/>
    <col min="3850" max="3850" width="2.625" style="19" customWidth="1"/>
    <col min="3851" max="3854" width="9.625" style="19" customWidth="1"/>
    <col min="3855" max="3855" width="49.25" style="19" customWidth="1"/>
    <col min="3856" max="3857" width="6" style="19" customWidth="1"/>
    <col min="3858" max="3858" width="10.75" style="19" customWidth="1"/>
    <col min="3859" max="3859" width="44.875" style="19" customWidth="1"/>
    <col min="3860" max="3861" width="5.25" style="19" customWidth="1"/>
    <col min="3862" max="3862" width="9.75" style="19" customWidth="1"/>
    <col min="3863" max="3863" width="15.625" style="19" customWidth="1"/>
    <col min="3864" max="3875" width="9.625" style="19" customWidth="1"/>
    <col min="3876" max="4105" width="9" style="19"/>
    <col min="4106" max="4106" width="2.625" style="19" customWidth="1"/>
    <col min="4107" max="4110" width="9.625" style="19" customWidth="1"/>
    <col min="4111" max="4111" width="49.25" style="19" customWidth="1"/>
    <col min="4112" max="4113" width="6" style="19" customWidth="1"/>
    <col min="4114" max="4114" width="10.75" style="19" customWidth="1"/>
    <col min="4115" max="4115" width="44.875" style="19" customWidth="1"/>
    <col min="4116" max="4117" width="5.25" style="19" customWidth="1"/>
    <col min="4118" max="4118" width="9.75" style="19" customWidth="1"/>
    <col min="4119" max="4119" width="15.625" style="19" customWidth="1"/>
    <col min="4120" max="4131" width="9.625" style="19" customWidth="1"/>
    <col min="4132" max="4361" width="9" style="19"/>
    <col min="4362" max="4362" width="2.625" style="19" customWidth="1"/>
    <col min="4363" max="4366" width="9.625" style="19" customWidth="1"/>
    <col min="4367" max="4367" width="49.25" style="19" customWidth="1"/>
    <col min="4368" max="4369" width="6" style="19" customWidth="1"/>
    <col min="4370" max="4370" width="10.75" style="19" customWidth="1"/>
    <col min="4371" max="4371" width="44.875" style="19" customWidth="1"/>
    <col min="4372" max="4373" width="5.25" style="19" customWidth="1"/>
    <col min="4374" max="4374" width="9.75" style="19" customWidth="1"/>
    <col min="4375" max="4375" width="15.625" style="19" customWidth="1"/>
    <col min="4376" max="4387" width="9.625" style="19" customWidth="1"/>
    <col min="4388" max="4617" width="9" style="19"/>
    <col min="4618" max="4618" width="2.625" style="19" customWidth="1"/>
    <col min="4619" max="4622" width="9.625" style="19" customWidth="1"/>
    <col min="4623" max="4623" width="49.25" style="19" customWidth="1"/>
    <col min="4624" max="4625" width="6" style="19" customWidth="1"/>
    <col min="4626" max="4626" width="10.75" style="19" customWidth="1"/>
    <col min="4627" max="4627" width="44.875" style="19" customWidth="1"/>
    <col min="4628" max="4629" width="5.25" style="19" customWidth="1"/>
    <col min="4630" max="4630" width="9.75" style="19" customWidth="1"/>
    <col min="4631" max="4631" width="15.625" style="19" customWidth="1"/>
    <col min="4632" max="4643" width="9.625" style="19" customWidth="1"/>
    <col min="4644" max="4873" width="9" style="19"/>
    <col min="4874" max="4874" width="2.625" style="19" customWidth="1"/>
    <col min="4875" max="4878" width="9.625" style="19" customWidth="1"/>
    <col min="4879" max="4879" width="49.25" style="19" customWidth="1"/>
    <col min="4880" max="4881" width="6" style="19" customWidth="1"/>
    <col min="4882" max="4882" width="10.75" style="19" customWidth="1"/>
    <col min="4883" max="4883" width="44.875" style="19" customWidth="1"/>
    <col min="4884" max="4885" width="5.25" style="19" customWidth="1"/>
    <col min="4886" max="4886" width="9.75" style="19" customWidth="1"/>
    <col min="4887" max="4887" width="15.625" style="19" customWidth="1"/>
    <col min="4888" max="4899" width="9.625" style="19" customWidth="1"/>
    <col min="4900" max="5129" width="9" style="19"/>
    <col min="5130" max="5130" width="2.625" style="19" customWidth="1"/>
    <col min="5131" max="5134" width="9.625" style="19" customWidth="1"/>
    <col min="5135" max="5135" width="49.25" style="19" customWidth="1"/>
    <col min="5136" max="5137" width="6" style="19" customWidth="1"/>
    <col min="5138" max="5138" width="10.75" style="19" customWidth="1"/>
    <col min="5139" max="5139" width="44.875" style="19" customWidth="1"/>
    <col min="5140" max="5141" width="5.25" style="19" customWidth="1"/>
    <col min="5142" max="5142" width="9.75" style="19" customWidth="1"/>
    <col min="5143" max="5143" width="15.625" style="19" customWidth="1"/>
    <col min="5144" max="5155" width="9.625" style="19" customWidth="1"/>
    <col min="5156" max="5385" width="9" style="19"/>
    <col min="5386" max="5386" width="2.625" style="19" customWidth="1"/>
    <col min="5387" max="5390" width="9.625" style="19" customWidth="1"/>
    <col min="5391" max="5391" width="49.25" style="19" customWidth="1"/>
    <col min="5392" max="5393" width="6" style="19" customWidth="1"/>
    <col min="5394" max="5394" width="10.75" style="19" customWidth="1"/>
    <col min="5395" max="5395" width="44.875" style="19" customWidth="1"/>
    <col min="5396" max="5397" width="5.25" style="19" customWidth="1"/>
    <col min="5398" max="5398" width="9.75" style="19" customWidth="1"/>
    <col min="5399" max="5399" width="15.625" style="19" customWidth="1"/>
    <col min="5400" max="5411" width="9.625" style="19" customWidth="1"/>
    <col min="5412" max="5641" width="9" style="19"/>
    <col min="5642" max="5642" width="2.625" style="19" customWidth="1"/>
    <col min="5643" max="5646" width="9.625" style="19" customWidth="1"/>
    <col min="5647" max="5647" width="49.25" style="19" customWidth="1"/>
    <col min="5648" max="5649" width="6" style="19" customWidth="1"/>
    <col min="5650" max="5650" width="10.75" style="19" customWidth="1"/>
    <col min="5651" max="5651" width="44.875" style="19" customWidth="1"/>
    <col min="5652" max="5653" width="5.25" style="19" customWidth="1"/>
    <col min="5654" max="5654" width="9.75" style="19" customWidth="1"/>
    <col min="5655" max="5655" width="15.625" style="19" customWidth="1"/>
    <col min="5656" max="5667" width="9.625" style="19" customWidth="1"/>
    <col min="5668" max="5897" width="9" style="19"/>
    <col min="5898" max="5898" width="2.625" style="19" customWidth="1"/>
    <col min="5899" max="5902" width="9.625" style="19" customWidth="1"/>
    <col min="5903" max="5903" width="49.25" style="19" customWidth="1"/>
    <col min="5904" max="5905" width="6" style="19" customWidth="1"/>
    <col min="5906" max="5906" width="10.75" style="19" customWidth="1"/>
    <col min="5907" max="5907" width="44.875" style="19" customWidth="1"/>
    <col min="5908" max="5909" width="5.25" style="19" customWidth="1"/>
    <col min="5910" max="5910" width="9.75" style="19" customWidth="1"/>
    <col min="5911" max="5911" width="15.625" style="19" customWidth="1"/>
    <col min="5912" max="5923" width="9.625" style="19" customWidth="1"/>
    <col min="5924" max="6153" width="9" style="19"/>
    <col min="6154" max="6154" width="2.625" style="19" customWidth="1"/>
    <col min="6155" max="6158" width="9.625" style="19" customWidth="1"/>
    <col min="6159" max="6159" width="49.25" style="19" customWidth="1"/>
    <col min="6160" max="6161" width="6" style="19" customWidth="1"/>
    <col min="6162" max="6162" width="10.75" style="19" customWidth="1"/>
    <col min="6163" max="6163" width="44.875" style="19" customWidth="1"/>
    <col min="6164" max="6165" width="5.25" style="19" customWidth="1"/>
    <col min="6166" max="6166" width="9.75" style="19" customWidth="1"/>
    <col min="6167" max="6167" width="15.625" style="19" customWidth="1"/>
    <col min="6168" max="6179" width="9.625" style="19" customWidth="1"/>
    <col min="6180" max="6409" width="9" style="19"/>
    <col min="6410" max="6410" width="2.625" style="19" customWidth="1"/>
    <col min="6411" max="6414" width="9.625" style="19" customWidth="1"/>
    <col min="6415" max="6415" width="49.25" style="19" customWidth="1"/>
    <col min="6416" max="6417" width="6" style="19" customWidth="1"/>
    <col min="6418" max="6418" width="10.75" style="19" customWidth="1"/>
    <col min="6419" max="6419" width="44.875" style="19" customWidth="1"/>
    <col min="6420" max="6421" width="5.25" style="19" customWidth="1"/>
    <col min="6422" max="6422" width="9.75" style="19" customWidth="1"/>
    <col min="6423" max="6423" width="15.625" style="19" customWidth="1"/>
    <col min="6424" max="6435" width="9.625" style="19" customWidth="1"/>
    <col min="6436" max="6665" width="9" style="19"/>
    <col min="6666" max="6666" width="2.625" style="19" customWidth="1"/>
    <col min="6667" max="6670" width="9.625" style="19" customWidth="1"/>
    <col min="6671" max="6671" width="49.25" style="19" customWidth="1"/>
    <col min="6672" max="6673" width="6" style="19" customWidth="1"/>
    <col min="6674" max="6674" width="10.75" style="19" customWidth="1"/>
    <col min="6675" max="6675" width="44.875" style="19" customWidth="1"/>
    <col min="6676" max="6677" width="5.25" style="19" customWidth="1"/>
    <col min="6678" max="6678" width="9.75" style="19" customWidth="1"/>
    <col min="6679" max="6679" width="15.625" style="19" customWidth="1"/>
    <col min="6680" max="6691" width="9.625" style="19" customWidth="1"/>
    <col min="6692" max="6921" width="9" style="19"/>
    <col min="6922" max="6922" width="2.625" style="19" customWidth="1"/>
    <col min="6923" max="6926" width="9.625" style="19" customWidth="1"/>
    <col min="6927" max="6927" width="49.25" style="19" customWidth="1"/>
    <col min="6928" max="6929" width="6" style="19" customWidth="1"/>
    <col min="6930" max="6930" width="10.75" style="19" customWidth="1"/>
    <col min="6931" max="6931" width="44.875" style="19" customWidth="1"/>
    <col min="6932" max="6933" width="5.25" style="19" customWidth="1"/>
    <col min="6934" max="6934" width="9.75" style="19" customWidth="1"/>
    <col min="6935" max="6935" width="15.625" style="19" customWidth="1"/>
    <col min="6936" max="6947" width="9.625" style="19" customWidth="1"/>
    <col min="6948" max="7177" width="9" style="19"/>
    <col min="7178" max="7178" width="2.625" style="19" customWidth="1"/>
    <col min="7179" max="7182" width="9.625" style="19" customWidth="1"/>
    <col min="7183" max="7183" width="49.25" style="19" customWidth="1"/>
    <col min="7184" max="7185" width="6" style="19" customWidth="1"/>
    <col min="7186" max="7186" width="10.75" style="19" customWidth="1"/>
    <col min="7187" max="7187" width="44.875" style="19" customWidth="1"/>
    <col min="7188" max="7189" width="5.25" style="19" customWidth="1"/>
    <col min="7190" max="7190" width="9.75" style="19" customWidth="1"/>
    <col min="7191" max="7191" width="15.625" style="19" customWidth="1"/>
    <col min="7192" max="7203" width="9.625" style="19" customWidth="1"/>
    <col min="7204" max="7433" width="9" style="19"/>
    <col min="7434" max="7434" width="2.625" style="19" customWidth="1"/>
    <col min="7435" max="7438" width="9.625" style="19" customWidth="1"/>
    <col min="7439" max="7439" width="49.25" style="19" customWidth="1"/>
    <col min="7440" max="7441" width="6" style="19" customWidth="1"/>
    <col min="7442" max="7442" width="10.75" style="19" customWidth="1"/>
    <col min="7443" max="7443" width="44.875" style="19" customWidth="1"/>
    <col min="7444" max="7445" width="5.25" style="19" customWidth="1"/>
    <col min="7446" max="7446" width="9.75" style="19" customWidth="1"/>
    <col min="7447" max="7447" width="15.625" style="19" customWidth="1"/>
    <col min="7448" max="7459" width="9.625" style="19" customWidth="1"/>
    <col min="7460" max="7689" width="9" style="19"/>
    <col min="7690" max="7690" width="2.625" style="19" customWidth="1"/>
    <col min="7691" max="7694" width="9.625" style="19" customWidth="1"/>
    <col min="7695" max="7695" width="49.25" style="19" customWidth="1"/>
    <col min="7696" max="7697" width="6" style="19" customWidth="1"/>
    <col min="7698" max="7698" width="10.75" style="19" customWidth="1"/>
    <col min="7699" max="7699" width="44.875" style="19" customWidth="1"/>
    <col min="7700" max="7701" width="5.25" style="19" customWidth="1"/>
    <col min="7702" max="7702" width="9.75" style="19" customWidth="1"/>
    <col min="7703" max="7703" width="15.625" style="19" customWidth="1"/>
    <col min="7704" max="7715" width="9.625" style="19" customWidth="1"/>
    <col min="7716" max="7945" width="9" style="19"/>
    <col min="7946" max="7946" width="2.625" style="19" customWidth="1"/>
    <col min="7947" max="7950" width="9.625" style="19" customWidth="1"/>
    <col min="7951" max="7951" width="49.25" style="19" customWidth="1"/>
    <col min="7952" max="7953" width="6" style="19" customWidth="1"/>
    <col min="7954" max="7954" width="10.75" style="19" customWidth="1"/>
    <col min="7955" max="7955" width="44.875" style="19" customWidth="1"/>
    <col min="7956" max="7957" width="5.25" style="19" customWidth="1"/>
    <col min="7958" max="7958" width="9.75" style="19" customWidth="1"/>
    <col min="7959" max="7959" width="15.625" style="19" customWidth="1"/>
    <col min="7960" max="7971" width="9.625" style="19" customWidth="1"/>
    <col min="7972" max="8201" width="9" style="19"/>
    <col min="8202" max="8202" width="2.625" style="19" customWidth="1"/>
    <col min="8203" max="8206" width="9.625" style="19" customWidth="1"/>
    <col min="8207" max="8207" width="49.25" style="19" customWidth="1"/>
    <col min="8208" max="8209" width="6" style="19" customWidth="1"/>
    <col min="8210" max="8210" width="10.75" style="19" customWidth="1"/>
    <col min="8211" max="8211" width="44.875" style="19" customWidth="1"/>
    <col min="8212" max="8213" width="5.25" style="19" customWidth="1"/>
    <col min="8214" max="8214" width="9.75" style="19" customWidth="1"/>
    <col min="8215" max="8215" width="15.625" style="19" customWidth="1"/>
    <col min="8216" max="8227" width="9.625" style="19" customWidth="1"/>
    <col min="8228" max="8457" width="9" style="19"/>
    <col min="8458" max="8458" width="2.625" style="19" customWidth="1"/>
    <col min="8459" max="8462" width="9.625" style="19" customWidth="1"/>
    <col min="8463" max="8463" width="49.25" style="19" customWidth="1"/>
    <col min="8464" max="8465" width="6" style="19" customWidth="1"/>
    <col min="8466" max="8466" width="10.75" style="19" customWidth="1"/>
    <col min="8467" max="8467" width="44.875" style="19" customWidth="1"/>
    <col min="8468" max="8469" width="5.25" style="19" customWidth="1"/>
    <col min="8470" max="8470" width="9.75" style="19" customWidth="1"/>
    <col min="8471" max="8471" width="15.625" style="19" customWidth="1"/>
    <col min="8472" max="8483" width="9.625" style="19" customWidth="1"/>
    <col min="8484" max="8713" width="9" style="19"/>
    <col min="8714" max="8714" width="2.625" style="19" customWidth="1"/>
    <col min="8715" max="8718" width="9.625" style="19" customWidth="1"/>
    <col min="8719" max="8719" width="49.25" style="19" customWidth="1"/>
    <col min="8720" max="8721" width="6" style="19" customWidth="1"/>
    <col min="8722" max="8722" width="10.75" style="19" customWidth="1"/>
    <col min="8723" max="8723" width="44.875" style="19" customWidth="1"/>
    <col min="8724" max="8725" width="5.25" style="19" customWidth="1"/>
    <col min="8726" max="8726" width="9.75" style="19" customWidth="1"/>
    <col min="8727" max="8727" width="15.625" style="19" customWidth="1"/>
    <col min="8728" max="8739" width="9.625" style="19" customWidth="1"/>
    <col min="8740" max="8969" width="9" style="19"/>
    <col min="8970" max="8970" width="2.625" style="19" customWidth="1"/>
    <col min="8971" max="8974" width="9.625" style="19" customWidth="1"/>
    <col min="8975" max="8975" width="49.25" style="19" customWidth="1"/>
    <col min="8976" max="8977" width="6" style="19" customWidth="1"/>
    <col min="8978" max="8978" width="10.75" style="19" customWidth="1"/>
    <col min="8979" max="8979" width="44.875" style="19" customWidth="1"/>
    <col min="8980" max="8981" width="5.25" style="19" customWidth="1"/>
    <col min="8982" max="8982" width="9.75" style="19" customWidth="1"/>
    <col min="8983" max="8983" width="15.625" style="19" customWidth="1"/>
    <col min="8984" max="8995" width="9.625" style="19" customWidth="1"/>
    <col min="8996" max="9225" width="9" style="19"/>
    <col min="9226" max="9226" width="2.625" style="19" customWidth="1"/>
    <col min="9227" max="9230" width="9.625" style="19" customWidth="1"/>
    <col min="9231" max="9231" width="49.25" style="19" customWidth="1"/>
    <col min="9232" max="9233" width="6" style="19" customWidth="1"/>
    <col min="9234" max="9234" width="10.75" style="19" customWidth="1"/>
    <col min="9235" max="9235" width="44.875" style="19" customWidth="1"/>
    <col min="9236" max="9237" width="5.25" style="19" customWidth="1"/>
    <col min="9238" max="9238" width="9.75" style="19" customWidth="1"/>
    <col min="9239" max="9239" width="15.625" style="19" customWidth="1"/>
    <col min="9240" max="9251" width="9.625" style="19" customWidth="1"/>
    <col min="9252" max="9481" width="9" style="19"/>
    <col min="9482" max="9482" width="2.625" style="19" customWidth="1"/>
    <col min="9483" max="9486" width="9.625" style="19" customWidth="1"/>
    <col min="9487" max="9487" width="49.25" style="19" customWidth="1"/>
    <col min="9488" max="9489" width="6" style="19" customWidth="1"/>
    <col min="9490" max="9490" width="10.75" style="19" customWidth="1"/>
    <col min="9491" max="9491" width="44.875" style="19" customWidth="1"/>
    <col min="9492" max="9493" width="5.25" style="19" customWidth="1"/>
    <col min="9494" max="9494" width="9.75" style="19" customWidth="1"/>
    <col min="9495" max="9495" width="15.625" style="19" customWidth="1"/>
    <col min="9496" max="9507" width="9.625" style="19" customWidth="1"/>
    <col min="9508" max="9737" width="9" style="19"/>
    <col min="9738" max="9738" width="2.625" style="19" customWidth="1"/>
    <col min="9739" max="9742" width="9.625" style="19" customWidth="1"/>
    <col min="9743" max="9743" width="49.25" style="19" customWidth="1"/>
    <col min="9744" max="9745" width="6" style="19" customWidth="1"/>
    <col min="9746" max="9746" width="10.75" style="19" customWidth="1"/>
    <col min="9747" max="9747" width="44.875" style="19" customWidth="1"/>
    <col min="9748" max="9749" width="5.25" style="19" customWidth="1"/>
    <col min="9750" max="9750" width="9.75" style="19" customWidth="1"/>
    <col min="9751" max="9751" width="15.625" style="19" customWidth="1"/>
    <col min="9752" max="9763" width="9.625" style="19" customWidth="1"/>
    <col min="9764" max="9993" width="9" style="19"/>
    <col min="9994" max="9994" width="2.625" style="19" customWidth="1"/>
    <col min="9995" max="9998" width="9.625" style="19" customWidth="1"/>
    <col min="9999" max="9999" width="49.25" style="19" customWidth="1"/>
    <col min="10000" max="10001" width="6" style="19" customWidth="1"/>
    <col min="10002" max="10002" width="10.75" style="19" customWidth="1"/>
    <col min="10003" max="10003" width="44.875" style="19" customWidth="1"/>
    <col min="10004" max="10005" width="5.25" style="19" customWidth="1"/>
    <col min="10006" max="10006" width="9.75" style="19" customWidth="1"/>
    <col min="10007" max="10007" width="15.625" style="19" customWidth="1"/>
    <col min="10008" max="10019" width="9.625" style="19" customWidth="1"/>
    <col min="10020" max="10249" width="9" style="19"/>
    <col min="10250" max="10250" width="2.625" style="19" customWidth="1"/>
    <col min="10251" max="10254" width="9.625" style="19" customWidth="1"/>
    <col min="10255" max="10255" width="49.25" style="19" customWidth="1"/>
    <col min="10256" max="10257" width="6" style="19" customWidth="1"/>
    <col min="10258" max="10258" width="10.75" style="19" customWidth="1"/>
    <col min="10259" max="10259" width="44.875" style="19" customWidth="1"/>
    <col min="10260" max="10261" width="5.25" style="19" customWidth="1"/>
    <col min="10262" max="10262" width="9.75" style="19" customWidth="1"/>
    <col min="10263" max="10263" width="15.625" style="19" customWidth="1"/>
    <col min="10264" max="10275" width="9.625" style="19" customWidth="1"/>
    <col min="10276" max="10505" width="9" style="19"/>
    <col min="10506" max="10506" width="2.625" style="19" customWidth="1"/>
    <col min="10507" max="10510" width="9.625" style="19" customWidth="1"/>
    <col min="10511" max="10511" width="49.25" style="19" customWidth="1"/>
    <col min="10512" max="10513" width="6" style="19" customWidth="1"/>
    <col min="10514" max="10514" width="10.75" style="19" customWidth="1"/>
    <col min="10515" max="10515" width="44.875" style="19" customWidth="1"/>
    <col min="10516" max="10517" width="5.25" style="19" customWidth="1"/>
    <col min="10518" max="10518" width="9.75" style="19" customWidth="1"/>
    <col min="10519" max="10519" width="15.625" style="19" customWidth="1"/>
    <col min="10520" max="10531" width="9.625" style="19" customWidth="1"/>
    <col min="10532" max="10761" width="9" style="19"/>
    <col min="10762" max="10762" width="2.625" style="19" customWidth="1"/>
    <col min="10763" max="10766" width="9.625" style="19" customWidth="1"/>
    <col min="10767" max="10767" width="49.25" style="19" customWidth="1"/>
    <col min="10768" max="10769" width="6" style="19" customWidth="1"/>
    <col min="10770" max="10770" width="10.75" style="19" customWidth="1"/>
    <col min="10771" max="10771" width="44.875" style="19" customWidth="1"/>
    <col min="10772" max="10773" width="5.25" style="19" customWidth="1"/>
    <col min="10774" max="10774" width="9.75" style="19" customWidth="1"/>
    <col min="10775" max="10775" width="15.625" style="19" customWidth="1"/>
    <col min="10776" max="10787" width="9.625" style="19" customWidth="1"/>
    <col min="10788" max="11017" width="9" style="19"/>
    <col min="11018" max="11018" width="2.625" style="19" customWidth="1"/>
    <col min="11019" max="11022" width="9.625" style="19" customWidth="1"/>
    <col min="11023" max="11023" width="49.25" style="19" customWidth="1"/>
    <col min="11024" max="11025" width="6" style="19" customWidth="1"/>
    <col min="11026" max="11026" width="10.75" style="19" customWidth="1"/>
    <col min="11027" max="11027" width="44.875" style="19" customWidth="1"/>
    <col min="11028" max="11029" width="5.25" style="19" customWidth="1"/>
    <col min="11030" max="11030" width="9.75" style="19" customWidth="1"/>
    <col min="11031" max="11031" width="15.625" style="19" customWidth="1"/>
    <col min="11032" max="11043" width="9.625" style="19" customWidth="1"/>
    <col min="11044" max="11273" width="9" style="19"/>
    <col min="11274" max="11274" width="2.625" style="19" customWidth="1"/>
    <col min="11275" max="11278" width="9.625" style="19" customWidth="1"/>
    <col min="11279" max="11279" width="49.25" style="19" customWidth="1"/>
    <col min="11280" max="11281" width="6" style="19" customWidth="1"/>
    <col min="11282" max="11282" width="10.75" style="19" customWidth="1"/>
    <col min="11283" max="11283" width="44.875" style="19" customWidth="1"/>
    <col min="11284" max="11285" width="5.25" style="19" customWidth="1"/>
    <col min="11286" max="11286" width="9.75" style="19" customWidth="1"/>
    <col min="11287" max="11287" width="15.625" style="19" customWidth="1"/>
    <col min="11288" max="11299" width="9.625" style="19" customWidth="1"/>
    <col min="11300" max="11529" width="9" style="19"/>
    <col min="11530" max="11530" width="2.625" style="19" customWidth="1"/>
    <col min="11531" max="11534" width="9.625" style="19" customWidth="1"/>
    <col min="11535" max="11535" width="49.25" style="19" customWidth="1"/>
    <col min="11536" max="11537" width="6" style="19" customWidth="1"/>
    <col min="11538" max="11538" width="10.75" style="19" customWidth="1"/>
    <col min="11539" max="11539" width="44.875" style="19" customWidth="1"/>
    <col min="11540" max="11541" width="5.25" style="19" customWidth="1"/>
    <col min="11542" max="11542" width="9.75" style="19" customWidth="1"/>
    <col min="11543" max="11543" width="15.625" style="19" customWidth="1"/>
    <col min="11544" max="11555" width="9.625" style="19" customWidth="1"/>
    <col min="11556" max="11785" width="9" style="19"/>
    <col min="11786" max="11786" width="2.625" style="19" customWidth="1"/>
    <col min="11787" max="11790" width="9.625" style="19" customWidth="1"/>
    <col min="11791" max="11791" width="49.25" style="19" customWidth="1"/>
    <col min="11792" max="11793" width="6" style="19" customWidth="1"/>
    <col min="11794" max="11794" width="10.75" style="19" customWidth="1"/>
    <col min="11795" max="11795" width="44.875" style="19" customWidth="1"/>
    <col min="11796" max="11797" width="5.25" style="19" customWidth="1"/>
    <col min="11798" max="11798" width="9.75" style="19" customWidth="1"/>
    <col min="11799" max="11799" width="15.625" style="19" customWidth="1"/>
    <col min="11800" max="11811" width="9.625" style="19" customWidth="1"/>
    <col min="11812" max="12041" width="9" style="19"/>
    <col min="12042" max="12042" width="2.625" style="19" customWidth="1"/>
    <col min="12043" max="12046" width="9.625" style="19" customWidth="1"/>
    <col min="12047" max="12047" width="49.25" style="19" customWidth="1"/>
    <col min="12048" max="12049" width="6" style="19" customWidth="1"/>
    <col min="12050" max="12050" width="10.75" style="19" customWidth="1"/>
    <col min="12051" max="12051" width="44.875" style="19" customWidth="1"/>
    <col min="12052" max="12053" width="5.25" style="19" customWidth="1"/>
    <col min="12054" max="12054" width="9.75" style="19" customWidth="1"/>
    <col min="12055" max="12055" width="15.625" style="19" customWidth="1"/>
    <col min="12056" max="12067" width="9.625" style="19" customWidth="1"/>
    <col min="12068" max="12297" width="9" style="19"/>
    <col min="12298" max="12298" width="2.625" style="19" customWidth="1"/>
    <col min="12299" max="12302" width="9.625" style="19" customWidth="1"/>
    <col min="12303" max="12303" width="49.25" style="19" customWidth="1"/>
    <col min="12304" max="12305" width="6" style="19" customWidth="1"/>
    <col min="12306" max="12306" width="10.75" style="19" customWidth="1"/>
    <col min="12307" max="12307" width="44.875" style="19" customWidth="1"/>
    <col min="12308" max="12309" width="5.25" style="19" customWidth="1"/>
    <col min="12310" max="12310" width="9.75" style="19" customWidth="1"/>
    <col min="12311" max="12311" width="15.625" style="19" customWidth="1"/>
    <col min="12312" max="12323" width="9.625" style="19" customWidth="1"/>
    <col min="12324" max="12553" width="9" style="19"/>
    <col min="12554" max="12554" width="2.625" style="19" customWidth="1"/>
    <col min="12555" max="12558" width="9.625" style="19" customWidth="1"/>
    <col min="12559" max="12559" width="49.25" style="19" customWidth="1"/>
    <col min="12560" max="12561" width="6" style="19" customWidth="1"/>
    <col min="12562" max="12562" width="10.75" style="19" customWidth="1"/>
    <col min="12563" max="12563" width="44.875" style="19" customWidth="1"/>
    <col min="12564" max="12565" width="5.25" style="19" customWidth="1"/>
    <col min="12566" max="12566" width="9.75" style="19" customWidth="1"/>
    <col min="12567" max="12567" width="15.625" style="19" customWidth="1"/>
    <col min="12568" max="12579" width="9.625" style="19" customWidth="1"/>
    <col min="12580" max="12809" width="9" style="19"/>
    <col min="12810" max="12810" width="2.625" style="19" customWidth="1"/>
    <col min="12811" max="12814" width="9.625" style="19" customWidth="1"/>
    <col min="12815" max="12815" width="49.25" style="19" customWidth="1"/>
    <col min="12816" max="12817" width="6" style="19" customWidth="1"/>
    <col min="12818" max="12818" width="10.75" style="19" customWidth="1"/>
    <col min="12819" max="12819" width="44.875" style="19" customWidth="1"/>
    <col min="12820" max="12821" width="5.25" style="19" customWidth="1"/>
    <col min="12822" max="12822" width="9.75" style="19" customWidth="1"/>
    <col min="12823" max="12823" width="15.625" style="19" customWidth="1"/>
    <col min="12824" max="12835" width="9.625" style="19" customWidth="1"/>
    <col min="12836" max="13065" width="9" style="19"/>
    <col min="13066" max="13066" width="2.625" style="19" customWidth="1"/>
    <col min="13067" max="13070" width="9.625" style="19" customWidth="1"/>
    <col min="13071" max="13071" width="49.25" style="19" customWidth="1"/>
    <col min="13072" max="13073" width="6" style="19" customWidth="1"/>
    <col min="13074" max="13074" width="10.75" style="19" customWidth="1"/>
    <col min="13075" max="13075" width="44.875" style="19" customWidth="1"/>
    <col min="13076" max="13077" width="5.25" style="19" customWidth="1"/>
    <col min="13078" max="13078" width="9.75" style="19" customWidth="1"/>
    <col min="13079" max="13079" width="15.625" style="19" customWidth="1"/>
    <col min="13080" max="13091" width="9.625" style="19" customWidth="1"/>
    <col min="13092" max="13321" width="9" style="19"/>
    <col min="13322" max="13322" width="2.625" style="19" customWidth="1"/>
    <col min="13323" max="13326" width="9.625" style="19" customWidth="1"/>
    <col min="13327" max="13327" width="49.25" style="19" customWidth="1"/>
    <col min="13328" max="13329" width="6" style="19" customWidth="1"/>
    <col min="13330" max="13330" width="10.75" style="19" customWidth="1"/>
    <col min="13331" max="13331" width="44.875" style="19" customWidth="1"/>
    <col min="13332" max="13333" width="5.25" style="19" customWidth="1"/>
    <col min="13334" max="13334" width="9.75" style="19" customWidth="1"/>
    <col min="13335" max="13335" width="15.625" style="19" customWidth="1"/>
    <col min="13336" max="13347" width="9.625" style="19" customWidth="1"/>
    <col min="13348" max="13577" width="9" style="19"/>
    <col min="13578" max="13578" width="2.625" style="19" customWidth="1"/>
    <col min="13579" max="13582" width="9.625" style="19" customWidth="1"/>
    <col min="13583" max="13583" width="49.25" style="19" customWidth="1"/>
    <col min="13584" max="13585" width="6" style="19" customWidth="1"/>
    <col min="13586" max="13586" width="10.75" style="19" customWidth="1"/>
    <col min="13587" max="13587" width="44.875" style="19" customWidth="1"/>
    <col min="13588" max="13589" width="5.25" style="19" customWidth="1"/>
    <col min="13590" max="13590" width="9.75" style="19" customWidth="1"/>
    <col min="13591" max="13591" width="15.625" style="19" customWidth="1"/>
    <col min="13592" max="13603" width="9.625" style="19" customWidth="1"/>
    <col min="13604" max="13833" width="9" style="19"/>
    <col min="13834" max="13834" width="2.625" style="19" customWidth="1"/>
    <col min="13835" max="13838" width="9.625" style="19" customWidth="1"/>
    <col min="13839" max="13839" width="49.25" style="19" customWidth="1"/>
    <col min="13840" max="13841" width="6" style="19" customWidth="1"/>
    <col min="13842" max="13842" width="10.75" style="19" customWidth="1"/>
    <col min="13843" max="13843" width="44.875" style="19" customWidth="1"/>
    <col min="13844" max="13845" width="5.25" style="19" customWidth="1"/>
    <col min="13846" max="13846" width="9.75" style="19" customWidth="1"/>
    <col min="13847" max="13847" width="15.625" style="19" customWidth="1"/>
    <col min="13848" max="13859" width="9.625" style="19" customWidth="1"/>
    <col min="13860" max="14089" width="9" style="19"/>
    <col min="14090" max="14090" width="2.625" style="19" customWidth="1"/>
    <col min="14091" max="14094" width="9.625" style="19" customWidth="1"/>
    <col min="14095" max="14095" width="49.25" style="19" customWidth="1"/>
    <col min="14096" max="14097" width="6" style="19" customWidth="1"/>
    <col min="14098" max="14098" width="10.75" style="19" customWidth="1"/>
    <col min="14099" max="14099" width="44.875" style="19" customWidth="1"/>
    <col min="14100" max="14101" width="5.25" style="19" customWidth="1"/>
    <col min="14102" max="14102" width="9.75" style="19" customWidth="1"/>
    <col min="14103" max="14103" width="15.625" style="19" customWidth="1"/>
    <col min="14104" max="14115" width="9.625" style="19" customWidth="1"/>
    <col min="14116" max="14345" width="9" style="19"/>
    <col min="14346" max="14346" width="2.625" style="19" customWidth="1"/>
    <col min="14347" max="14350" width="9.625" style="19" customWidth="1"/>
    <col min="14351" max="14351" width="49.25" style="19" customWidth="1"/>
    <col min="14352" max="14353" width="6" style="19" customWidth="1"/>
    <col min="14354" max="14354" width="10.75" style="19" customWidth="1"/>
    <col min="14355" max="14355" width="44.875" style="19" customWidth="1"/>
    <col min="14356" max="14357" width="5.25" style="19" customWidth="1"/>
    <col min="14358" max="14358" width="9.75" style="19" customWidth="1"/>
    <col min="14359" max="14359" width="15.625" style="19" customWidth="1"/>
    <col min="14360" max="14371" width="9.625" style="19" customWidth="1"/>
    <col min="14372" max="14601" width="9" style="19"/>
    <col min="14602" max="14602" width="2.625" style="19" customWidth="1"/>
    <col min="14603" max="14606" width="9.625" style="19" customWidth="1"/>
    <col min="14607" max="14607" width="49.25" style="19" customWidth="1"/>
    <col min="14608" max="14609" width="6" style="19" customWidth="1"/>
    <col min="14610" max="14610" width="10.75" style="19" customWidth="1"/>
    <col min="14611" max="14611" width="44.875" style="19" customWidth="1"/>
    <col min="14612" max="14613" width="5.25" style="19" customWidth="1"/>
    <col min="14614" max="14614" width="9.75" style="19" customWidth="1"/>
    <col min="14615" max="14615" width="15.625" style="19" customWidth="1"/>
    <col min="14616" max="14627" width="9.625" style="19" customWidth="1"/>
    <col min="14628" max="14857" width="9" style="19"/>
    <col min="14858" max="14858" width="2.625" style="19" customWidth="1"/>
    <col min="14859" max="14862" width="9.625" style="19" customWidth="1"/>
    <col min="14863" max="14863" width="49.25" style="19" customWidth="1"/>
    <col min="14864" max="14865" width="6" style="19" customWidth="1"/>
    <col min="14866" max="14866" width="10.75" style="19" customWidth="1"/>
    <col min="14867" max="14867" width="44.875" style="19" customWidth="1"/>
    <col min="14868" max="14869" width="5.25" style="19" customWidth="1"/>
    <col min="14870" max="14870" width="9.75" style="19" customWidth="1"/>
    <col min="14871" max="14871" width="15.625" style="19" customWidth="1"/>
    <col min="14872" max="14883" width="9.625" style="19" customWidth="1"/>
    <col min="14884" max="15113" width="9" style="19"/>
    <col min="15114" max="15114" width="2.625" style="19" customWidth="1"/>
    <col min="15115" max="15118" width="9.625" style="19" customWidth="1"/>
    <col min="15119" max="15119" width="49.25" style="19" customWidth="1"/>
    <col min="15120" max="15121" width="6" style="19" customWidth="1"/>
    <col min="15122" max="15122" width="10.75" style="19" customWidth="1"/>
    <col min="15123" max="15123" width="44.875" style="19" customWidth="1"/>
    <col min="15124" max="15125" width="5.25" style="19" customWidth="1"/>
    <col min="15126" max="15126" width="9.75" style="19" customWidth="1"/>
    <col min="15127" max="15127" width="15.625" style="19" customWidth="1"/>
    <col min="15128" max="15139" width="9.625" style="19" customWidth="1"/>
    <col min="15140" max="15369" width="9" style="19"/>
    <col min="15370" max="15370" width="2.625" style="19" customWidth="1"/>
    <col min="15371" max="15374" width="9.625" style="19" customWidth="1"/>
    <col min="15375" max="15375" width="49.25" style="19" customWidth="1"/>
    <col min="15376" max="15377" width="6" style="19" customWidth="1"/>
    <col min="15378" max="15378" width="10.75" style="19" customWidth="1"/>
    <col min="15379" max="15379" width="44.875" style="19" customWidth="1"/>
    <col min="15380" max="15381" width="5.25" style="19" customWidth="1"/>
    <col min="15382" max="15382" width="9.75" style="19" customWidth="1"/>
    <col min="15383" max="15383" width="15.625" style="19" customWidth="1"/>
    <col min="15384" max="15395" width="9.625" style="19" customWidth="1"/>
    <col min="15396" max="15625" width="9" style="19"/>
    <col min="15626" max="15626" width="2.625" style="19" customWidth="1"/>
    <col min="15627" max="15630" width="9.625" style="19" customWidth="1"/>
    <col min="15631" max="15631" width="49.25" style="19" customWidth="1"/>
    <col min="15632" max="15633" width="6" style="19" customWidth="1"/>
    <col min="15634" max="15634" width="10.75" style="19" customWidth="1"/>
    <col min="15635" max="15635" width="44.875" style="19" customWidth="1"/>
    <col min="15636" max="15637" width="5.25" style="19" customWidth="1"/>
    <col min="15638" max="15638" width="9.75" style="19" customWidth="1"/>
    <col min="15639" max="15639" width="15.625" style="19" customWidth="1"/>
    <col min="15640" max="15651" width="9.625" style="19" customWidth="1"/>
    <col min="15652" max="15881" width="9" style="19"/>
    <col min="15882" max="15882" width="2.625" style="19" customWidth="1"/>
    <col min="15883" max="15886" width="9.625" style="19" customWidth="1"/>
    <col min="15887" max="15887" width="49.25" style="19" customWidth="1"/>
    <col min="15888" max="15889" width="6" style="19" customWidth="1"/>
    <col min="15890" max="15890" width="10.75" style="19" customWidth="1"/>
    <col min="15891" max="15891" width="44.875" style="19" customWidth="1"/>
    <col min="15892" max="15893" width="5.25" style="19" customWidth="1"/>
    <col min="15894" max="15894" width="9.75" style="19" customWidth="1"/>
    <col min="15895" max="15895" width="15.625" style="19" customWidth="1"/>
    <col min="15896" max="15907" width="9.625" style="19" customWidth="1"/>
    <col min="15908" max="16137" width="9" style="19"/>
    <col min="16138" max="16138" width="2.625" style="19" customWidth="1"/>
    <col min="16139" max="16142" width="9.625" style="19" customWidth="1"/>
    <col min="16143" max="16143" width="49.25" style="19" customWidth="1"/>
    <col min="16144" max="16145" width="6" style="19" customWidth="1"/>
    <col min="16146" max="16146" width="10.75" style="19" customWidth="1"/>
    <col min="16147" max="16147" width="44.875" style="19" customWidth="1"/>
    <col min="16148" max="16149" width="5.25" style="19" customWidth="1"/>
    <col min="16150" max="16150" width="9.75" style="19" customWidth="1"/>
    <col min="16151" max="16151" width="15.625" style="19" customWidth="1"/>
    <col min="16152" max="16163" width="9.625" style="19" customWidth="1"/>
    <col min="16164" max="16384" width="9" style="19"/>
  </cols>
  <sheetData>
    <row r="1" spans="1:24" ht="35.1" customHeight="1">
      <c r="R1" s="171" t="s">
        <v>299</v>
      </c>
    </row>
    <row r="2" spans="1:24" ht="69.95" customHeight="1">
      <c r="A2" s="849" t="s">
        <v>88</v>
      </c>
      <c r="B2" s="849"/>
      <c r="C2" s="849"/>
      <c r="D2" s="849"/>
      <c r="E2" s="849"/>
      <c r="F2" s="849"/>
      <c r="G2" s="849"/>
      <c r="H2" s="849"/>
      <c r="I2" s="849"/>
      <c r="J2" s="849"/>
      <c r="K2" s="849"/>
      <c r="L2" s="849"/>
      <c r="M2" s="849"/>
      <c r="N2" s="849"/>
      <c r="O2" s="849"/>
      <c r="P2" s="849"/>
      <c r="Q2" s="849"/>
      <c r="R2" s="849"/>
      <c r="S2" s="28"/>
      <c r="T2" s="28"/>
      <c r="U2" s="28"/>
      <c r="V2" s="28"/>
      <c r="W2" s="28"/>
      <c r="X2" s="20"/>
    </row>
    <row r="3" spans="1:24" s="25" customFormat="1" ht="30" customHeight="1">
      <c r="A3" s="68"/>
      <c r="B3" s="69"/>
      <c r="C3" s="70"/>
      <c r="D3" s="70"/>
      <c r="E3" s="70"/>
      <c r="F3" s="70"/>
      <c r="G3" s="70"/>
      <c r="H3" s="70"/>
      <c r="I3" s="70"/>
      <c r="J3" s="70"/>
      <c r="K3" s="70"/>
      <c r="L3" s="70"/>
      <c r="M3" s="70"/>
      <c r="N3" s="70"/>
      <c r="O3" s="70"/>
      <c r="P3" s="70"/>
      <c r="Q3" s="70"/>
      <c r="R3" s="70"/>
      <c r="S3" s="21"/>
      <c r="T3" s="21"/>
      <c r="U3" s="21"/>
      <c r="V3" s="21"/>
      <c r="W3" s="26"/>
      <c r="X3" s="20"/>
    </row>
    <row r="4" spans="1:24" s="30" customFormat="1" ht="39.950000000000003" customHeight="1">
      <c r="A4" s="67"/>
      <c r="B4" s="861" t="s">
        <v>34</v>
      </c>
      <c r="C4" s="861"/>
      <c r="D4" s="861"/>
      <c r="E4" s="861"/>
      <c r="F4" s="861"/>
      <c r="G4" s="863">
        <f>'交付申請（入力フォーム）'!$D$7</f>
        <v>0</v>
      </c>
      <c r="H4" s="863"/>
      <c r="I4" s="863"/>
      <c r="J4" s="863"/>
      <c r="K4" s="863"/>
      <c r="L4" s="863"/>
      <c r="M4" s="126"/>
      <c r="N4" s="126"/>
      <c r="O4" s="126"/>
      <c r="P4" s="126"/>
      <c r="Q4" s="126"/>
      <c r="R4" s="32"/>
      <c r="S4" s="31"/>
      <c r="T4" s="31"/>
      <c r="U4" s="31"/>
      <c r="V4" s="31"/>
      <c r="W4" s="31"/>
    </row>
    <row r="5" spans="1:24" s="30" customFormat="1" ht="39.75" customHeight="1">
      <c r="A5" s="32"/>
      <c r="B5" s="274" t="s">
        <v>36</v>
      </c>
      <c r="C5" s="862">
        <f>'交付申請（入力フォーム）'!$D$34</f>
        <v>0</v>
      </c>
      <c r="D5" s="862"/>
      <c r="E5" s="862"/>
      <c r="F5" s="862"/>
      <c r="G5" s="274" t="s">
        <v>37</v>
      </c>
      <c r="H5" s="861"/>
      <c r="I5" s="861"/>
      <c r="J5" s="861"/>
      <c r="K5" s="861"/>
      <c r="L5" s="861"/>
      <c r="M5" s="861" t="s">
        <v>107</v>
      </c>
      <c r="N5" s="861"/>
      <c r="O5" s="861"/>
      <c r="P5" s="861">
        <f>'交付申請（入力フォーム）'!$I$34</f>
        <v>0</v>
      </c>
      <c r="Q5" s="861"/>
      <c r="R5" s="32"/>
      <c r="S5" s="33"/>
      <c r="T5" s="33"/>
      <c r="U5" s="33"/>
      <c r="V5" s="33"/>
      <c r="X5" s="34"/>
    </row>
    <row r="6" spans="1:24" s="25" customFormat="1" ht="24.75" customHeight="1">
      <c r="A6" s="68"/>
      <c r="B6" s="69"/>
      <c r="C6" s="70"/>
      <c r="D6" s="70"/>
      <c r="E6" s="70"/>
      <c r="F6" s="70"/>
      <c r="G6" s="70"/>
      <c r="H6" s="70"/>
      <c r="I6" s="70"/>
      <c r="J6" s="70"/>
      <c r="K6" s="70"/>
      <c r="L6" s="70"/>
      <c r="M6" s="70"/>
      <c r="N6" s="70"/>
      <c r="O6" s="70"/>
      <c r="P6" s="70"/>
      <c r="Q6" s="70"/>
      <c r="R6" s="70"/>
      <c r="S6" s="21"/>
      <c r="T6" s="21"/>
      <c r="U6" s="21"/>
      <c r="V6" s="21"/>
      <c r="W6" s="26"/>
      <c r="X6" s="20"/>
    </row>
    <row r="7" spans="1:24" s="25" customFormat="1" ht="35.1" customHeight="1">
      <c r="A7" s="68"/>
      <c r="B7" s="121" t="s">
        <v>35</v>
      </c>
      <c r="C7" s="122"/>
      <c r="D7" s="122"/>
      <c r="E7" s="122"/>
      <c r="F7" s="122"/>
      <c r="G7" s="122"/>
      <c r="H7" s="122"/>
      <c r="I7" s="122"/>
      <c r="J7" s="122"/>
      <c r="K7" s="111"/>
      <c r="L7" s="111"/>
      <c r="M7" s="111"/>
      <c r="N7" s="111"/>
      <c r="O7" s="70"/>
      <c r="P7" s="70"/>
      <c r="Q7" s="70"/>
      <c r="R7" s="70"/>
      <c r="S7" s="21"/>
      <c r="T7" s="21"/>
      <c r="U7" s="21"/>
      <c r="V7" s="21"/>
      <c r="W7" s="24"/>
      <c r="X7" s="20"/>
    </row>
    <row r="8" spans="1:24" s="25" customFormat="1" ht="35.1" customHeight="1">
      <c r="A8" s="68"/>
      <c r="B8" s="123" t="str">
        <f>'交付申請（入力フォーム）'!AC42</f>
        <v>□</v>
      </c>
      <c r="C8" s="121" t="s">
        <v>49</v>
      </c>
      <c r="D8" s="121"/>
      <c r="E8" s="122"/>
      <c r="F8" s="122"/>
      <c r="G8" s="122"/>
      <c r="H8" s="122"/>
      <c r="I8" s="122"/>
      <c r="J8" s="122"/>
      <c r="K8" s="111"/>
      <c r="L8" s="111"/>
      <c r="M8" s="111"/>
      <c r="N8" s="111"/>
      <c r="O8" s="70"/>
      <c r="P8" s="70"/>
      <c r="Q8" s="70"/>
      <c r="R8" s="70"/>
      <c r="S8" s="26"/>
      <c r="T8" s="21"/>
      <c r="U8" s="21"/>
      <c r="V8" s="21"/>
      <c r="W8" s="24"/>
      <c r="X8" s="20"/>
    </row>
    <row r="9" spans="1:24" s="25" customFormat="1" ht="35.1" customHeight="1">
      <c r="A9" s="71"/>
      <c r="B9" s="123" t="str">
        <f>'交付申請（入力フォーム）'!AC43</f>
        <v>■</v>
      </c>
      <c r="C9" s="124" t="s">
        <v>106</v>
      </c>
      <c r="D9" s="124"/>
      <c r="E9" s="116"/>
      <c r="F9" s="116"/>
      <c r="G9" s="116"/>
      <c r="H9" s="116"/>
      <c r="I9" s="116"/>
      <c r="J9" s="116"/>
      <c r="K9" s="112"/>
      <c r="L9" s="112"/>
      <c r="M9" s="112"/>
      <c r="N9" s="112"/>
      <c r="O9" s="69"/>
      <c r="P9" s="69"/>
      <c r="Q9" s="69"/>
      <c r="R9" s="69"/>
      <c r="S9" s="26"/>
      <c r="U9" s="26"/>
      <c r="V9" s="26"/>
      <c r="W9" s="26"/>
    </row>
    <row r="10" spans="1:24" ht="30" customHeight="1" thickBot="1">
      <c r="A10" s="72"/>
      <c r="B10" s="122"/>
      <c r="C10" s="122"/>
      <c r="D10" s="122"/>
      <c r="E10" s="122"/>
      <c r="F10" s="122"/>
      <c r="G10" s="122"/>
      <c r="H10" s="122"/>
      <c r="I10" s="122"/>
      <c r="J10" s="122"/>
      <c r="K10" s="111"/>
      <c r="L10" s="111"/>
      <c r="M10" s="111"/>
      <c r="N10" s="111"/>
      <c r="O10" s="73"/>
      <c r="P10" s="74"/>
      <c r="Q10" s="74"/>
      <c r="R10" s="123" t="s">
        <v>45</v>
      </c>
      <c r="S10" s="23"/>
      <c r="T10" s="23"/>
      <c r="U10" s="23"/>
      <c r="V10" s="23"/>
      <c r="W10" s="22"/>
    </row>
    <row r="11" spans="1:24" s="30" customFormat="1" ht="35.1" customHeight="1">
      <c r="A11" s="67"/>
      <c r="B11" s="850" t="s">
        <v>4</v>
      </c>
      <c r="C11" s="851"/>
      <c r="D11" s="851"/>
      <c r="E11" s="851"/>
      <c r="F11" s="851"/>
      <c r="G11" s="851"/>
      <c r="H11" s="272"/>
      <c r="I11" s="852" t="s">
        <v>38</v>
      </c>
      <c r="J11" s="853"/>
      <c r="K11" s="853"/>
      <c r="L11" s="853"/>
      <c r="M11" s="853"/>
      <c r="N11" s="853"/>
      <c r="O11" s="853"/>
      <c r="P11" s="853"/>
      <c r="Q11" s="854"/>
      <c r="R11" s="855"/>
      <c r="S11" s="31"/>
      <c r="T11" s="31"/>
      <c r="U11" s="31"/>
      <c r="V11" s="31"/>
      <c r="W11" s="34"/>
    </row>
    <row r="12" spans="1:24" s="30" customFormat="1" ht="35.1" customHeight="1">
      <c r="A12" s="67"/>
      <c r="B12" s="856" t="s">
        <v>33</v>
      </c>
      <c r="C12" s="819"/>
      <c r="D12" s="817" t="s">
        <v>50</v>
      </c>
      <c r="E12" s="818"/>
      <c r="F12" s="818"/>
      <c r="G12" s="818"/>
      <c r="H12" s="820"/>
      <c r="I12" s="859" t="s">
        <v>33</v>
      </c>
      <c r="J12" s="860"/>
      <c r="K12" s="817" t="s">
        <v>39</v>
      </c>
      <c r="L12" s="818"/>
      <c r="M12" s="818"/>
      <c r="N12" s="819"/>
      <c r="O12" s="817" t="s">
        <v>40</v>
      </c>
      <c r="P12" s="818"/>
      <c r="Q12" s="818"/>
      <c r="R12" s="820"/>
      <c r="S12" s="31"/>
      <c r="T12" s="31"/>
      <c r="U12" s="31"/>
      <c r="V12" s="31"/>
      <c r="W12" s="34"/>
    </row>
    <row r="13" spans="1:24" s="30" customFormat="1" ht="35.1" customHeight="1">
      <c r="A13" s="67"/>
      <c r="B13" s="857"/>
      <c r="C13" s="858"/>
      <c r="D13" s="129"/>
      <c r="E13" s="129"/>
      <c r="F13" s="129"/>
      <c r="G13" s="864" t="s">
        <v>41</v>
      </c>
      <c r="H13" s="865"/>
      <c r="I13" s="857"/>
      <c r="J13" s="858"/>
      <c r="K13" s="129"/>
      <c r="L13" s="129"/>
      <c r="M13" s="273"/>
      <c r="N13" s="131" t="s">
        <v>41</v>
      </c>
      <c r="O13" s="132"/>
      <c r="P13" s="129"/>
      <c r="Q13" s="129"/>
      <c r="R13" s="133" t="s">
        <v>41</v>
      </c>
      <c r="S13" s="31"/>
      <c r="T13" s="31"/>
      <c r="U13" s="31"/>
      <c r="V13" s="31"/>
      <c r="W13" s="34"/>
    </row>
    <row r="14" spans="1:24" s="26" customFormat="1" ht="35.1" customHeight="1">
      <c r="A14" s="69"/>
      <c r="B14" s="787">
        <f>'交付申請（入力フォーム）'!W46</f>
        <v>0</v>
      </c>
      <c r="C14" s="788"/>
      <c r="D14" s="373" t="s">
        <v>248</v>
      </c>
      <c r="E14" s="374"/>
      <c r="F14" s="374" t="s">
        <v>249</v>
      </c>
      <c r="G14" s="799" t="s">
        <v>251</v>
      </c>
      <c r="H14" s="800"/>
      <c r="I14" s="810" t="s">
        <v>227</v>
      </c>
      <c r="J14" s="811"/>
      <c r="K14" s="373" t="s">
        <v>248</v>
      </c>
      <c r="L14" s="374"/>
      <c r="M14" s="374" t="s">
        <v>249</v>
      </c>
      <c r="N14" s="388" t="s">
        <v>251</v>
      </c>
      <c r="O14" s="373" t="s">
        <v>248</v>
      </c>
      <c r="P14" s="374"/>
      <c r="Q14" s="374" t="s">
        <v>249</v>
      </c>
      <c r="R14" s="391" t="s">
        <v>251</v>
      </c>
      <c r="S14" s="27"/>
      <c r="T14" s="27"/>
      <c r="U14" s="27"/>
      <c r="V14" s="27"/>
      <c r="W14" s="24"/>
    </row>
    <row r="15" spans="1:24" s="26" customFormat="1" ht="35.1" customHeight="1">
      <c r="A15" s="69"/>
      <c r="B15" s="797"/>
      <c r="C15" s="798"/>
      <c r="D15" s="134"/>
      <c r="E15" s="298">
        <f>'交付申請（入力フォーム）'!Z46</f>
        <v>0</v>
      </c>
      <c r="F15" s="135"/>
      <c r="G15" s="785">
        <f>'交付申請（入力フォーム）'!AB46</f>
        <v>0</v>
      </c>
      <c r="H15" s="786"/>
      <c r="I15" s="812"/>
      <c r="J15" s="813"/>
      <c r="K15" s="134"/>
      <c r="L15" s="298">
        <f>'交付申請（入力フォーム）'!AH46</f>
        <v>0</v>
      </c>
      <c r="M15" s="135"/>
      <c r="N15" s="389">
        <f>'交付申請（入力フォーム）'!AJ46</f>
        <v>0</v>
      </c>
      <c r="O15" s="134"/>
      <c r="P15" s="298">
        <f>'交付申請（入力フォーム）'!AL46</f>
        <v>0</v>
      </c>
      <c r="Q15" s="135"/>
      <c r="R15" s="392">
        <f>'交付申請（入力フォーム）'!AN46</f>
        <v>0</v>
      </c>
      <c r="S15" s="27"/>
      <c r="T15" s="27"/>
      <c r="U15" s="27"/>
      <c r="V15" s="27"/>
      <c r="W15" s="24"/>
    </row>
    <row r="16" spans="1:24" s="26" customFormat="1" ht="35.1" customHeight="1">
      <c r="A16" s="69"/>
      <c r="B16" s="787">
        <f>'交付申請（入力フォーム）'!W47</f>
        <v>0</v>
      </c>
      <c r="C16" s="788"/>
      <c r="D16" s="373" t="s">
        <v>248</v>
      </c>
      <c r="E16" s="374"/>
      <c r="F16" s="374" t="s">
        <v>249</v>
      </c>
      <c r="G16" s="799" t="s">
        <v>251</v>
      </c>
      <c r="H16" s="800"/>
      <c r="I16" s="810" t="s">
        <v>228</v>
      </c>
      <c r="J16" s="811"/>
      <c r="K16" s="373" t="s">
        <v>248</v>
      </c>
      <c r="L16" s="374"/>
      <c r="M16" s="374" t="s">
        <v>249</v>
      </c>
      <c r="N16" s="388" t="s">
        <v>251</v>
      </c>
      <c r="O16" s="373" t="s">
        <v>248</v>
      </c>
      <c r="P16" s="374"/>
      <c r="Q16" s="374" t="s">
        <v>249</v>
      </c>
      <c r="R16" s="391" t="s">
        <v>251</v>
      </c>
      <c r="S16" s="27"/>
      <c r="T16" s="27"/>
      <c r="U16" s="27"/>
      <c r="V16" s="27"/>
      <c r="W16" s="24"/>
    </row>
    <row r="17" spans="1:23" s="26" customFormat="1" ht="35.1" customHeight="1">
      <c r="A17" s="69"/>
      <c r="B17" s="797"/>
      <c r="C17" s="798"/>
      <c r="D17" s="134"/>
      <c r="E17" s="298">
        <f>'交付申請（入力フォーム）'!Z47</f>
        <v>0</v>
      </c>
      <c r="F17" s="135"/>
      <c r="G17" s="785">
        <f>'交付申請（入力フォーム）'!AB47</f>
        <v>0</v>
      </c>
      <c r="H17" s="786"/>
      <c r="I17" s="812"/>
      <c r="J17" s="813"/>
      <c r="K17" s="134"/>
      <c r="L17" s="298">
        <f>'交付申請（入力フォーム）'!AH47</f>
        <v>0</v>
      </c>
      <c r="M17" s="135"/>
      <c r="N17" s="389">
        <f>'交付申請（入力フォーム）'!AJ47</f>
        <v>0</v>
      </c>
      <c r="O17" s="134"/>
      <c r="P17" s="298">
        <f>'交付申請（入力フォーム）'!AL47</f>
        <v>0</v>
      </c>
      <c r="Q17" s="135"/>
      <c r="R17" s="392">
        <f>'交付申請（入力フォーム）'!AN47</f>
        <v>0</v>
      </c>
      <c r="S17" s="27"/>
      <c r="T17" s="27"/>
      <c r="U17" s="27"/>
      <c r="V17" s="27"/>
      <c r="W17" s="24"/>
    </row>
    <row r="18" spans="1:23" s="26" customFormat="1" ht="35.1" customHeight="1">
      <c r="A18" s="69"/>
      <c r="B18" s="787">
        <f>'交付申請（入力フォーム）'!W48</f>
        <v>0</v>
      </c>
      <c r="C18" s="788"/>
      <c r="D18" s="373" t="s">
        <v>248</v>
      </c>
      <c r="E18" s="374"/>
      <c r="F18" s="374" t="s">
        <v>249</v>
      </c>
      <c r="G18" s="799" t="s">
        <v>251</v>
      </c>
      <c r="H18" s="800"/>
      <c r="I18" s="810" t="s">
        <v>229</v>
      </c>
      <c r="J18" s="811"/>
      <c r="K18" s="373" t="s">
        <v>248</v>
      </c>
      <c r="L18" s="374"/>
      <c r="M18" s="374" t="s">
        <v>249</v>
      </c>
      <c r="N18" s="388" t="s">
        <v>251</v>
      </c>
      <c r="O18" s="373" t="s">
        <v>248</v>
      </c>
      <c r="P18" s="374"/>
      <c r="Q18" s="374" t="s">
        <v>249</v>
      </c>
      <c r="R18" s="391" t="s">
        <v>251</v>
      </c>
      <c r="S18" s="27"/>
      <c r="T18" s="27"/>
      <c r="U18" s="27"/>
      <c r="V18" s="27"/>
      <c r="W18" s="24"/>
    </row>
    <row r="19" spans="1:23" s="26" customFormat="1" ht="35.1" customHeight="1">
      <c r="A19" s="69"/>
      <c r="B19" s="797"/>
      <c r="C19" s="798"/>
      <c r="D19" s="134"/>
      <c r="E19" s="298">
        <f>'交付申請（入力フォーム）'!Z48</f>
        <v>0</v>
      </c>
      <c r="F19" s="135"/>
      <c r="G19" s="785">
        <f>'交付申請（入力フォーム）'!AB48</f>
        <v>0</v>
      </c>
      <c r="H19" s="786"/>
      <c r="I19" s="812"/>
      <c r="J19" s="813"/>
      <c r="K19" s="134"/>
      <c r="L19" s="298">
        <f>'交付申請（入力フォーム）'!AH48</f>
        <v>0</v>
      </c>
      <c r="M19" s="135"/>
      <c r="N19" s="389">
        <f>'交付申請（入力フォーム）'!AJ48</f>
        <v>0</v>
      </c>
      <c r="O19" s="134"/>
      <c r="P19" s="298">
        <f>'交付申請（入力フォーム）'!AL48</f>
        <v>0</v>
      </c>
      <c r="Q19" s="135"/>
      <c r="R19" s="392">
        <f>'交付申請（入力フォーム）'!AN48</f>
        <v>0</v>
      </c>
      <c r="S19" s="27"/>
      <c r="T19" s="27"/>
      <c r="U19" s="27"/>
      <c r="V19" s="27"/>
      <c r="W19" s="24"/>
    </row>
    <row r="20" spans="1:23" s="26" customFormat="1" ht="35.1" customHeight="1">
      <c r="A20" s="69"/>
      <c r="B20" s="787">
        <f>'交付申請（入力フォーム）'!W49</f>
        <v>0</v>
      </c>
      <c r="C20" s="788"/>
      <c r="D20" s="373" t="s">
        <v>248</v>
      </c>
      <c r="E20" s="374"/>
      <c r="F20" s="374" t="s">
        <v>249</v>
      </c>
      <c r="G20" s="799" t="s">
        <v>251</v>
      </c>
      <c r="H20" s="800"/>
      <c r="I20" s="810" t="s">
        <v>230</v>
      </c>
      <c r="J20" s="811"/>
      <c r="K20" s="373" t="s">
        <v>248</v>
      </c>
      <c r="L20" s="374"/>
      <c r="M20" s="374" t="s">
        <v>249</v>
      </c>
      <c r="N20" s="388" t="s">
        <v>251</v>
      </c>
      <c r="O20" s="373" t="s">
        <v>248</v>
      </c>
      <c r="P20" s="374"/>
      <c r="Q20" s="374" t="s">
        <v>249</v>
      </c>
      <c r="R20" s="391" t="s">
        <v>251</v>
      </c>
      <c r="S20" s="27"/>
      <c r="T20" s="27"/>
      <c r="U20" s="27"/>
      <c r="V20" s="27"/>
      <c r="W20" s="24"/>
    </row>
    <row r="21" spans="1:23" s="26" customFormat="1" ht="35.1" customHeight="1">
      <c r="A21" s="69"/>
      <c r="B21" s="797"/>
      <c r="C21" s="798"/>
      <c r="D21" s="134"/>
      <c r="E21" s="298">
        <f>'交付申請（入力フォーム）'!Z49</f>
        <v>0</v>
      </c>
      <c r="F21" s="135"/>
      <c r="G21" s="785">
        <f>'交付申請（入力フォーム）'!AB49</f>
        <v>0</v>
      </c>
      <c r="H21" s="786"/>
      <c r="I21" s="812"/>
      <c r="J21" s="813"/>
      <c r="K21" s="134"/>
      <c r="L21" s="298">
        <f>'交付申請（入力フォーム）'!AH49</f>
        <v>0</v>
      </c>
      <c r="M21" s="135"/>
      <c r="N21" s="389">
        <f>'交付申請（入力フォーム）'!AJ49</f>
        <v>0</v>
      </c>
      <c r="O21" s="134"/>
      <c r="P21" s="298">
        <f>'交付申請（入力フォーム）'!AL49</f>
        <v>0</v>
      </c>
      <c r="Q21" s="135"/>
      <c r="R21" s="392">
        <f>'交付申請（入力フォーム）'!AN49</f>
        <v>0</v>
      </c>
      <c r="S21" s="27"/>
      <c r="T21" s="27"/>
      <c r="U21" s="27"/>
      <c r="V21" s="27"/>
      <c r="W21" s="24"/>
    </row>
    <row r="22" spans="1:23" s="26" customFormat="1" ht="35.1" customHeight="1">
      <c r="A22" s="69"/>
      <c r="B22" s="787">
        <f>'交付申請（入力フォーム）'!W50</f>
        <v>0</v>
      </c>
      <c r="C22" s="788"/>
      <c r="D22" s="373" t="s">
        <v>248</v>
      </c>
      <c r="E22" s="374"/>
      <c r="F22" s="374" t="s">
        <v>249</v>
      </c>
      <c r="G22" s="799" t="s">
        <v>251</v>
      </c>
      <c r="H22" s="800"/>
      <c r="I22" s="810" t="s">
        <v>231</v>
      </c>
      <c r="J22" s="811"/>
      <c r="K22" s="373" t="s">
        <v>248</v>
      </c>
      <c r="L22" s="374"/>
      <c r="M22" s="374" t="s">
        <v>249</v>
      </c>
      <c r="N22" s="388" t="s">
        <v>251</v>
      </c>
      <c r="O22" s="373" t="s">
        <v>248</v>
      </c>
      <c r="P22" s="374"/>
      <c r="Q22" s="374" t="s">
        <v>249</v>
      </c>
      <c r="R22" s="391" t="s">
        <v>251</v>
      </c>
      <c r="S22" s="27"/>
      <c r="T22" s="27"/>
      <c r="U22" s="27"/>
      <c r="V22" s="27"/>
      <c r="W22" s="24"/>
    </row>
    <row r="23" spans="1:23" s="26" customFormat="1" ht="35.1" customHeight="1">
      <c r="A23" s="69"/>
      <c r="B23" s="797"/>
      <c r="C23" s="798"/>
      <c r="D23" s="134"/>
      <c r="E23" s="298">
        <f>'交付申請（入力フォーム）'!Z50</f>
        <v>0</v>
      </c>
      <c r="F23" s="135"/>
      <c r="G23" s="785">
        <f>'交付申請（入力フォーム）'!AB50</f>
        <v>0</v>
      </c>
      <c r="H23" s="786"/>
      <c r="I23" s="812"/>
      <c r="J23" s="813"/>
      <c r="K23" s="134"/>
      <c r="L23" s="298">
        <f>'交付申請（入力フォーム）'!AH50</f>
        <v>0</v>
      </c>
      <c r="M23" s="135"/>
      <c r="N23" s="389">
        <f>'交付申請（入力フォーム）'!AJ50</f>
        <v>0</v>
      </c>
      <c r="O23" s="134"/>
      <c r="P23" s="298">
        <f>'交付申請（入力フォーム）'!AL50</f>
        <v>0</v>
      </c>
      <c r="Q23" s="135"/>
      <c r="R23" s="392">
        <f>'交付申請（入力フォーム）'!AN50</f>
        <v>0</v>
      </c>
      <c r="S23" s="27"/>
      <c r="T23" s="27"/>
      <c r="U23" s="27"/>
      <c r="V23" s="27"/>
      <c r="W23" s="24"/>
    </row>
    <row r="24" spans="1:23" s="26" customFormat="1" ht="35.1" customHeight="1">
      <c r="A24" s="69"/>
      <c r="B24" s="787">
        <f>'交付申請（入力フォーム）'!W51</f>
        <v>0</v>
      </c>
      <c r="C24" s="788"/>
      <c r="D24" s="373" t="s">
        <v>248</v>
      </c>
      <c r="E24" s="374"/>
      <c r="F24" s="374" t="s">
        <v>249</v>
      </c>
      <c r="G24" s="799" t="s">
        <v>251</v>
      </c>
      <c r="H24" s="800"/>
      <c r="I24" s="810" t="s">
        <v>232</v>
      </c>
      <c r="J24" s="811"/>
      <c r="K24" s="373" t="s">
        <v>248</v>
      </c>
      <c r="L24" s="374"/>
      <c r="M24" s="374" t="s">
        <v>249</v>
      </c>
      <c r="N24" s="388" t="s">
        <v>251</v>
      </c>
      <c r="O24" s="373" t="s">
        <v>248</v>
      </c>
      <c r="P24" s="374"/>
      <c r="Q24" s="374" t="s">
        <v>249</v>
      </c>
      <c r="R24" s="391" t="s">
        <v>251</v>
      </c>
      <c r="S24" s="27"/>
      <c r="T24" s="27"/>
      <c r="U24" s="27"/>
      <c r="V24" s="27"/>
      <c r="W24" s="24"/>
    </row>
    <row r="25" spans="1:23" s="26" customFormat="1" ht="35.1" customHeight="1">
      <c r="A25" s="69"/>
      <c r="B25" s="797"/>
      <c r="C25" s="798"/>
      <c r="D25" s="134"/>
      <c r="E25" s="298">
        <f>'交付申請（入力フォーム）'!Z51</f>
        <v>0</v>
      </c>
      <c r="F25" s="135"/>
      <c r="G25" s="785">
        <f>'交付申請（入力フォーム）'!AB51</f>
        <v>0</v>
      </c>
      <c r="H25" s="786"/>
      <c r="I25" s="812"/>
      <c r="J25" s="813"/>
      <c r="K25" s="134"/>
      <c r="L25" s="298">
        <f>'交付申請（入力フォーム）'!AH51</f>
        <v>0</v>
      </c>
      <c r="M25" s="135"/>
      <c r="N25" s="389">
        <f>'交付申請（入力フォーム）'!AJ51</f>
        <v>0</v>
      </c>
      <c r="O25" s="134"/>
      <c r="P25" s="298">
        <f>'交付申請（入力フォーム）'!AL51</f>
        <v>0</v>
      </c>
      <c r="Q25" s="135"/>
      <c r="R25" s="392">
        <f>'交付申請（入力フォーム）'!AN51</f>
        <v>0</v>
      </c>
      <c r="S25" s="27"/>
      <c r="T25" s="27"/>
      <c r="U25" s="27"/>
      <c r="V25" s="27"/>
      <c r="W25" s="24"/>
    </row>
    <row r="26" spans="1:23" s="26" customFormat="1" ht="35.1" customHeight="1">
      <c r="A26" s="69"/>
      <c r="B26" s="787">
        <f>'交付申請（入力フォーム）'!W52</f>
        <v>0</v>
      </c>
      <c r="C26" s="788"/>
      <c r="D26" s="373" t="s">
        <v>248</v>
      </c>
      <c r="E26" s="374"/>
      <c r="F26" s="374" t="s">
        <v>249</v>
      </c>
      <c r="G26" s="799" t="s">
        <v>251</v>
      </c>
      <c r="H26" s="800"/>
      <c r="I26" s="791" t="str">
        <f>"その他（"&amp;'交付申請（入力フォーム）'!AF52&amp;"）"</f>
        <v>その他（）</v>
      </c>
      <c r="J26" s="792"/>
      <c r="K26" s="373" t="s">
        <v>248</v>
      </c>
      <c r="L26" s="374"/>
      <c r="M26" s="374" t="s">
        <v>249</v>
      </c>
      <c r="N26" s="388" t="s">
        <v>251</v>
      </c>
      <c r="O26" s="373" t="s">
        <v>248</v>
      </c>
      <c r="P26" s="374"/>
      <c r="Q26" s="374" t="s">
        <v>249</v>
      </c>
      <c r="R26" s="391" t="s">
        <v>251</v>
      </c>
      <c r="S26" s="27"/>
      <c r="T26" s="27"/>
      <c r="U26" s="27"/>
      <c r="V26" s="27"/>
      <c r="W26" s="24"/>
    </row>
    <row r="27" spans="1:23" s="26" customFormat="1" ht="35.1" customHeight="1">
      <c r="A27" s="69"/>
      <c r="B27" s="797"/>
      <c r="C27" s="798"/>
      <c r="D27" s="134"/>
      <c r="E27" s="298">
        <f>'交付申請（入力フォーム）'!Z52</f>
        <v>0</v>
      </c>
      <c r="F27" s="135"/>
      <c r="G27" s="785">
        <f>'交付申請（入力フォーム）'!AB52</f>
        <v>0</v>
      </c>
      <c r="H27" s="786"/>
      <c r="I27" s="793"/>
      <c r="J27" s="794"/>
      <c r="K27" s="134"/>
      <c r="L27" s="298">
        <f>'交付申請（入力フォーム）'!AH52</f>
        <v>0</v>
      </c>
      <c r="M27" s="135"/>
      <c r="N27" s="389">
        <f>'交付申請（入力フォーム）'!AJ52</f>
        <v>0</v>
      </c>
      <c r="O27" s="134"/>
      <c r="P27" s="298">
        <f>'交付申請（入力フォーム）'!AL52</f>
        <v>0</v>
      </c>
      <c r="Q27" s="135"/>
      <c r="R27" s="392">
        <f>'交付申請（入力フォーム）'!AN52</f>
        <v>0</v>
      </c>
      <c r="S27" s="27"/>
      <c r="T27" s="27"/>
      <c r="U27" s="27"/>
      <c r="V27" s="27"/>
      <c r="W27" s="24"/>
    </row>
    <row r="28" spans="1:23" s="26" customFormat="1" ht="35.1" customHeight="1">
      <c r="A28" s="69"/>
      <c r="B28" s="787">
        <f>'交付申請（入力フォーム）'!W53</f>
        <v>0</v>
      </c>
      <c r="C28" s="788"/>
      <c r="D28" s="373" t="s">
        <v>248</v>
      </c>
      <c r="E28" s="374"/>
      <c r="F28" s="374" t="s">
        <v>249</v>
      </c>
      <c r="G28" s="799" t="s">
        <v>251</v>
      </c>
      <c r="H28" s="800"/>
      <c r="I28" s="791" t="str">
        <f>"その他（"&amp;'交付申請（入力フォーム）'!AF53&amp;"）"</f>
        <v>その他（）</v>
      </c>
      <c r="J28" s="792"/>
      <c r="K28" s="373" t="s">
        <v>248</v>
      </c>
      <c r="L28" s="374"/>
      <c r="M28" s="374" t="s">
        <v>249</v>
      </c>
      <c r="N28" s="388" t="s">
        <v>251</v>
      </c>
      <c r="O28" s="373" t="s">
        <v>248</v>
      </c>
      <c r="P28" s="374"/>
      <c r="Q28" s="374" t="s">
        <v>249</v>
      </c>
      <c r="R28" s="391" t="s">
        <v>251</v>
      </c>
      <c r="S28" s="27"/>
      <c r="T28" s="27"/>
      <c r="U28" s="27"/>
      <c r="V28" s="27"/>
      <c r="W28" s="24"/>
    </row>
    <row r="29" spans="1:23" s="26" customFormat="1" ht="35.1" customHeight="1">
      <c r="A29" s="69"/>
      <c r="B29" s="797"/>
      <c r="C29" s="798"/>
      <c r="D29" s="134"/>
      <c r="E29" s="298">
        <f>'交付申請（入力フォーム）'!Z53</f>
        <v>0</v>
      </c>
      <c r="F29" s="135"/>
      <c r="G29" s="785">
        <f>'交付申請（入力フォーム）'!AB53</f>
        <v>0</v>
      </c>
      <c r="H29" s="786"/>
      <c r="I29" s="793"/>
      <c r="J29" s="794"/>
      <c r="K29" s="134"/>
      <c r="L29" s="298">
        <f>'交付申請（入力フォーム）'!AH53</f>
        <v>0</v>
      </c>
      <c r="M29" s="135"/>
      <c r="N29" s="389">
        <f>'交付申請（入力フォーム）'!AJ53</f>
        <v>0</v>
      </c>
      <c r="O29" s="134"/>
      <c r="P29" s="298">
        <f>'交付申請（入力フォーム）'!AL53</f>
        <v>0</v>
      </c>
      <c r="Q29" s="135"/>
      <c r="R29" s="392">
        <f>'交付申請（入力フォーム）'!AN53</f>
        <v>0</v>
      </c>
      <c r="S29" s="27"/>
      <c r="T29" s="27"/>
      <c r="U29" s="27"/>
      <c r="V29" s="27"/>
      <c r="W29" s="24"/>
    </row>
    <row r="30" spans="1:23" s="26" customFormat="1" ht="35.1" customHeight="1">
      <c r="A30" s="69"/>
      <c r="B30" s="787">
        <f>'交付申請（入力フォーム）'!W54</f>
        <v>0</v>
      </c>
      <c r="C30" s="788"/>
      <c r="D30" s="373" t="s">
        <v>248</v>
      </c>
      <c r="E30" s="374"/>
      <c r="F30" s="374" t="s">
        <v>249</v>
      </c>
      <c r="G30" s="799" t="s">
        <v>251</v>
      </c>
      <c r="H30" s="800"/>
      <c r="I30" s="791" t="str">
        <f>"その他（"&amp;'交付申請（入力フォーム）'!AF54&amp;"）"</f>
        <v>その他（）</v>
      </c>
      <c r="J30" s="792"/>
      <c r="K30" s="373" t="s">
        <v>248</v>
      </c>
      <c r="L30" s="374"/>
      <c r="M30" s="374" t="s">
        <v>249</v>
      </c>
      <c r="N30" s="388" t="s">
        <v>251</v>
      </c>
      <c r="O30" s="373" t="s">
        <v>248</v>
      </c>
      <c r="P30" s="374"/>
      <c r="Q30" s="374" t="s">
        <v>249</v>
      </c>
      <c r="R30" s="391" t="s">
        <v>251</v>
      </c>
      <c r="S30" s="27"/>
      <c r="T30" s="27"/>
      <c r="U30" s="27"/>
      <c r="V30" s="27"/>
      <c r="W30" s="24"/>
    </row>
    <row r="31" spans="1:23" s="26" customFormat="1" ht="35.1" customHeight="1">
      <c r="A31" s="69"/>
      <c r="B31" s="797"/>
      <c r="C31" s="798"/>
      <c r="D31" s="134"/>
      <c r="E31" s="298">
        <f>'交付申請（入力フォーム）'!Z54</f>
        <v>0</v>
      </c>
      <c r="F31" s="135"/>
      <c r="G31" s="785">
        <f>'交付申請（入力フォーム）'!AB54</f>
        <v>0</v>
      </c>
      <c r="H31" s="786"/>
      <c r="I31" s="793"/>
      <c r="J31" s="794"/>
      <c r="K31" s="134"/>
      <c r="L31" s="298">
        <f>'交付申請（入力フォーム）'!AH54</f>
        <v>0</v>
      </c>
      <c r="M31" s="135"/>
      <c r="N31" s="389">
        <f>'交付申請（入力フォーム）'!AJ54</f>
        <v>0</v>
      </c>
      <c r="O31" s="134"/>
      <c r="P31" s="298">
        <f>'交付申請（入力フォーム）'!AL54</f>
        <v>0</v>
      </c>
      <c r="Q31" s="135"/>
      <c r="R31" s="392">
        <f>'交付申請（入力フォーム）'!AN54</f>
        <v>0</v>
      </c>
      <c r="S31" s="27"/>
      <c r="T31" s="27"/>
      <c r="U31" s="27"/>
      <c r="V31" s="27"/>
      <c r="W31" s="24"/>
    </row>
    <row r="32" spans="1:23" s="26" customFormat="1" ht="35.1" customHeight="1">
      <c r="A32" s="69"/>
      <c r="B32" s="787">
        <f>'交付申請（入力フォーム）'!W55</f>
        <v>0</v>
      </c>
      <c r="C32" s="788"/>
      <c r="D32" s="373" t="s">
        <v>248</v>
      </c>
      <c r="E32" s="374"/>
      <c r="F32" s="374" t="s">
        <v>249</v>
      </c>
      <c r="G32" s="799" t="s">
        <v>251</v>
      </c>
      <c r="H32" s="800"/>
      <c r="I32" s="791" t="str">
        <f>"その他（"&amp;'交付申請（入力フォーム）'!AF55&amp;"）"</f>
        <v>その他（）</v>
      </c>
      <c r="J32" s="792"/>
      <c r="K32" s="373" t="s">
        <v>248</v>
      </c>
      <c r="L32" s="374"/>
      <c r="M32" s="374" t="s">
        <v>249</v>
      </c>
      <c r="N32" s="388" t="s">
        <v>251</v>
      </c>
      <c r="O32" s="373" t="s">
        <v>248</v>
      </c>
      <c r="P32" s="374"/>
      <c r="Q32" s="374" t="s">
        <v>249</v>
      </c>
      <c r="R32" s="391" t="s">
        <v>251</v>
      </c>
      <c r="S32" s="27"/>
      <c r="T32" s="27"/>
      <c r="U32" s="27"/>
      <c r="V32" s="27"/>
      <c r="W32" s="24"/>
    </row>
    <row r="33" spans="1:23" s="26" customFormat="1" ht="35.1" customHeight="1">
      <c r="A33" s="69"/>
      <c r="B33" s="797"/>
      <c r="C33" s="798"/>
      <c r="D33" s="134"/>
      <c r="E33" s="298">
        <f>'交付申請（入力フォーム）'!Z55</f>
        <v>0</v>
      </c>
      <c r="F33" s="135"/>
      <c r="G33" s="785">
        <f>'交付申請（入力フォーム）'!AB55</f>
        <v>0</v>
      </c>
      <c r="H33" s="786"/>
      <c r="I33" s="793"/>
      <c r="J33" s="794"/>
      <c r="K33" s="134"/>
      <c r="L33" s="298">
        <f>'交付申請（入力フォーム）'!AH55</f>
        <v>0</v>
      </c>
      <c r="M33" s="135"/>
      <c r="N33" s="389">
        <f>'交付申請（入力フォーム）'!AJ55</f>
        <v>0</v>
      </c>
      <c r="O33" s="134"/>
      <c r="P33" s="298">
        <f>'交付申請（入力フォーム）'!AL55</f>
        <v>0</v>
      </c>
      <c r="Q33" s="135"/>
      <c r="R33" s="392">
        <f>'交付申請（入力フォーム）'!AN55</f>
        <v>0</v>
      </c>
      <c r="S33" s="27"/>
      <c r="T33" s="27"/>
      <c r="U33" s="27"/>
      <c r="V33" s="27"/>
      <c r="W33" s="24"/>
    </row>
    <row r="34" spans="1:23" s="26" customFormat="1" ht="35.1" customHeight="1">
      <c r="A34" s="69"/>
      <c r="B34" s="787">
        <f>'交付申請（入力フォーム）'!W56</f>
        <v>0</v>
      </c>
      <c r="C34" s="788"/>
      <c r="D34" s="373" t="s">
        <v>248</v>
      </c>
      <c r="E34" s="374"/>
      <c r="F34" s="374" t="s">
        <v>249</v>
      </c>
      <c r="G34" s="799" t="s">
        <v>251</v>
      </c>
      <c r="H34" s="800"/>
      <c r="I34" s="791" t="str">
        <f>"その他（"&amp;'交付申請（入力フォーム）'!AF56&amp;"）"</f>
        <v>その他（）</v>
      </c>
      <c r="J34" s="792"/>
      <c r="K34" s="373" t="s">
        <v>248</v>
      </c>
      <c r="L34" s="374"/>
      <c r="M34" s="374" t="s">
        <v>249</v>
      </c>
      <c r="N34" s="388" t="s">
        <v>251</v>
      </c>
      <c r="O34" s="373" t="s">
        <v>248</v>
      </c>
      <c r="P34" s="374"/>
      <c r="Q34" s="374" t="s">
        <v>249</v>
      </c>
      <c r="R34" s="391" t="s">
        <v>251</v>
      </c>
      <c r="S34" s="27"/>
      <c r="T34" s="27"/>
      <c r="U34" s="27"/>
      <c r="V34" s="27"/>
      <c r="W34" s="24"/>
    </row>
    <row r="35" spans="1:23" s="26" customFormat="1" ht="35.1" customHeight="1">
      <c r="A35" s="69"/>
      <c r="B35" s="797"/>
      <c r="C35" s="798"/>
      <c r="D35" s="376"/>
      <c r="E35" s="298">
        <f>'交付申請（入力フォーム）'!Z56</f>
        <v>0</v>
      </c>
      <c r="F35" s="377"/>
      <c r="G35" s="785">
        <f>'交付申請（入力フォーム）'!AB56</f>
        <v>0</v>
      </c>
      <c r="H35" s="786"/>
      <c r="I35" s="793"/>
      <c r="J35" s="794"/>
      <c r="K35" s="376"/>
      <c r="L35" s="298">
        <f>'交付申請（入力フォーム）'!AH56</f>
        <v>0</v>
      </c>
      <c r="M35" s="377"/>
      <c r="N35" s="389">
        <f>'交付申請（入力フォーム）'!AJ56</f>
        <v>0</v>
      </c>
      <c r="O35" s="376"/>
      <c r="P35" s="298">
        <f>'交付申請（入力フォーム）'!AL56</f>
        <v>0</v>
      </c>
      <c r="Q35" s="377"/>
      <c r="R35" s="392">
        <f>'交付申請（入力フォーム）'!AN56</f>
        <v>0</v>
      </c>
      <c r="S35" s="27"/>
      <c r="T35" s="27"/>
      <c r="U35" s="27"/>
      <c r="V35" s="27"/>
      <c r="W35" s="24"/>
    </row>
    <row r="36" spans="1:23" s="26" customFormat="1" ht="35.1" customHeight="1">
      <c r="A36" s="69"/>
      <c r="B36" s="787">
        <f>'交付申請（入力フォーム）'!W57</f>
        <v>0</v>
      </c>
      <c r="C36" s="788"/>
      <c r="D36" s="373" t="s">
        <v>248</v>
      </c>
      <c r="E36" s="374"/>
      <c r="F36" s="374" t="s">
        <v>249</v>
      </c>
      <c r="G36" s="799" t="s">
        <v>251</v>
      </c>
      <c r="H36" s="800"/>
      <c r="I36" s="791" t="str">
        <f>"その他（"&amp;'交付申請（入力フォーム）'!AF57&amp;"）"</f>
        <v>その他（）</v>
      </c>
      <c r="J36" s="792"/>
      <c r="K36" s="373" t="s">
        <v>248</v>
      </c>
      <c r="L36" s="374"/>
      <c r="M36" s="374" t="s">
        <v>249</v>
      </c>
      <c r="N36" s="388" t="s">
        <v>251</v>
      </c>
      <c r="O36" s="373" t="s">
        <v>248</v>
      </c>
      <c r="P36" s="374"/>
      <c r="Q36" s="374" t="s">
        <v>249</v>
      </c>
      <c r="R36" s="391" t="s">
        <v>251</v>
      </c>
      <c r="S36" s="27"/>
      <c r="T36" s="27"/>
      <c r="U36" s="27"/>
      <c r="V36" s="27"/>
      <c r="W36" s="24"/>
    </row>
    <row r="37" spans="1:23" s="26" customFormat="1" ht="35.1" customHeight="1" thickBot="1">
      <c r="A37" s="69"/>
      <c r="B37" s="877"/>
      <c r="C37" s="878"/>
      <c r="D37" s="137"/>
      <c r="E37" s="299">
        <f>'交付申請（入力フォーム）'!Z57</f>
        <v>0</v>
      </c>
      <c r="F37" s="138"/>
      <c r="G37" s="808">
        <f>'交付申請（入力フォーム）'!AB57</f>
        <v>0</v>
      </c>
      <c r="H37" s="809"/>
      <c r="I37" s="795"/>
      <c r="J37" s="796"/>
      <c r="K37" s="137"/>
      <c r="L37" s="302">
        <f>'交付申請（入力フォーム）'!AH57</f>
        <v>0</v>
      </c>
      <c r="M37" s="138"/>
      <c r="N37" s="390">
        <f>'交付申請（入力フォーム）'!AJ57</f>
        <v>0</v>
      </c>
      <c r="O37" s="137"/>
      <c r="P37" s="299">
        <f>'交付申請（入力フォーム）'!AL57</f>
        <v>0</v>
      </c>
      <c r="Q37" s="138"/>
      <c r="R37" s="393">
        <f>'交付申請（入力フォーム）'!AN57</f>
        <v>0</v>
      </c>
      <c r="S37" s="27"/>
      <c r="T37" s="27"/>
      <c r="U37" s="27"/>
      <c r="V37" s="27"/>
      <c r="W37" s="24"/>
    </row>
    <row r="38" spans="1:23" s="26" customFormat="1" ht="35.1" customHeight="1" thickTop="1">
      <c r="A38" s="107"/>
      <c r="B38" s="870" t="s">
        <v>233</v>
      </c>
      <c r="C38" s="871"/>
      <c r="D38" s="378" t="s">
        <v>248</v>
      </c>
      <c r="E38" s="386"/>
      <c r="F38" s="380" t="s">
        <v>246</v>
      </c>
      <c r="G38" s="874"/>
      <c r="H38" s="875"/>
      <c r="I38" s="870" t="s">
        <v>233</v>
      </c>
      <c r="J38" s="871"/>
      <c r="K38" s="381" t="s">
        <v>248</v>
      </c>
      <c r="L38" s="382"/>
      <c r="M38" s="383" t="s">
        <v>246</v>
      </c>
      <c r="N38" s="866"/>
      <c r="O38" s="384" t="s">
        <v>248</v>
      </c>
      <c r="P38" s="382"/>
      <c r="Q38" s="385" t="s">
        <v>246</v>
      </c>
      <c r="R38" s="879"/>
      <c r="W38" s="108"/>
    </row>
    <row r="39" spans="1:23" s="26" customFormat="1" ht="35.1" customHeight="1" thickBot="1">
      <c r="A39" s="107"/>
      <c r="B39" s="872"/>
      <c r="C39" s="873"/>
      <c r="D39" s="139"/>
      <c r="E39" s="300">
        <f>SUM(E15,E17,E19,E21,E23,E25,E27,E29,E31,E33,E35,E37)</f>
        <v>0</v>
      </c>
      <c r="F39" s="140"/>
      <c r="G39" s="876"/>
      <c r="H39" s="830"/>
      <c r="I39" s="872"/>
      <c r="J39" s="873"/>
      <c r="K39" s="139"/>
      <c r="L39" s="301">
        <f>SUM(L15,L17,L19,L21,L23,L25,L27,L29,L31,L33,L35,L37)</f>
        <v>0</v>
      </c>
      <c r="M39" s="141"/>
      <c r="N39" s="867"/>
      <c r="O39" s="281"/>
      <c r="P39" s="300">
        <f>ROUNDDOWN(IF(B8="■",SUM(P15,P17,P19,P21,P23,P25,P27,P29,P31,P33,P35,P37),15*P5),0)</f>
        <v>0</v>
      </c>
      <c r="Q39" s="140"/>
      <c r="R39" s="880"/>
      <c r="W39" s="108"/>
    </row>
    <row r="40" spans="1:23" s="25" customFormat="1" ht="35.1" customHeight="1" thickBot="1">
      <c r="A40" s="71"/>
      <c r="B40" s="275"/>
      <c r="C40" s="275"/>
      <c r="D40" s="275"/>
      <c r="E40" s="275"/>
      <c r="F40" s="275"/>
      <c r="G40" s="275"/>
      <c r="H40" s="275"/>
      <c r="I40" s="275"/>
      <c r="J40" s="275"/>
      <c r="K40" s="275"/>
      <c r="L40" s="275"/>
      <c r="M40" s="275"/>
      <c r="N40" s="275"/>
      <c r="O40" s="275"/>
      <c r="P40" s="114"/>
      <c r="Q40" s="114"/>
      <c r="R40" s="114"/>
      <c r="S40" s="27"/>
      <c r="T40" s="27"/>
      <c r="U40" s="27"/>
      <c r="V40" s="27"/>
      <c r="W40" s="24"/>
    </row>
    <row r="41" spans="1:23" s="25" customFormat="1" ht="35.1" hidden="1" customHeight="1">
      <c r="A41" s="71"/>
      <c r="B41" s="114"/>
      <c r="C41" s="114"/>
      <c r="D41" s="114"/>
      <c r="E41" s="144"/>
      <c r="F41" s="145"/>
      <c r="G41" s="145"/>
      <c r="H41" s="114"/>
      <c r="I41" s="801" t="s">
        <v>47</v>
      </c>
      <c r="J41" s="827"/>
      <c r="K41" s="827"/>
      <c r="L41" s="827"/>
      <c r="M41" s="827"/>
      <c r="N41" s="828"/>
      <c r="O41" s="146"/>
      <c r="P41" s="147"/>
      <c r="Q41" s="148"/>
      <c r="R41" s="114"/>
      <c r="S41" s="27"/>
      <c r="T41" s="27"/>
      <c r="U41" s="27"/>
      <c r="V41" s="27"/>
      <c r="W41" s="24"/>
    </row>
    <row r="42" spans="1:23" s="25" customFormat="1" ht="35.1" hidden="1" customHeight="1" thickBot="1">
      <c r="A42" s="71"/>
      <c r="B42" s="114"/>
      <c r="C42" s="114"/>
      <c r="D42" s="114"/>
      <c r="E42" s="114"/>
      <c r="F42" s="114"/>
      <c r="G42" s="114"/>
      <c r="H42" s="114"/>
      <c r="I42" s="806"/>
      <c r="J42" s="829"/>
      <c r="K42" s="829"/>
      <c r="L42" s="829"/>
      <c r="M42" s="829"/>
      <c r="N42" s="830"/>
      <c r="O42" s="149"/>
      <c r="P42" s="150"/>
      <c r="Q42" s="151"/>
      <c r="R42" s="114"/>
      <c r="S42" s="27"/>
      <c r="T42" s="27"/>
      <c r="U42" s="27"/>
      <c r="V42" s="27"/>
      <c r="W42" s="24"/>
    </row>
    <row r="43" spans="1:23" s="25" customFormat="1" ht="35.1" hidden="1" customHeight="1">
      <c r="A43" s="71"/>
      <c r="B43" s="114"/>
      <c r="C43" s="114"/>
      <c r="D43" s="114"/>
      <c r="E43" s="275"/>
      <c r="F43" s="145"/>
      <c r="G43" s="145"/>
      <c r="H43" s="114"/>
      <c r="I43" s="845" t="s">
        <v>43</v>
      </c>
      <c r="J43" s="846"/>
      <c r="K43" s="278"/>
      <c r="L43" s="821">
        <v>1250</v>
      </c>
      <c r="M43" s="823" t="s">
        <v>44</v>
      </c>
      <c r="N43" s="824"/>
      <c r="O43" s="153"/>
      <c r="P43" s="147"/>
      <c r="Q43" s="154"/>
      <c r="R43" s="114"/>
      <c r="S43" s="27"/>
      <c r="T43" s="27"/>
      <c r="U43" s="27"/>
      <c r="V43" s="27"/>
      <c r="W43" s="24"/>
    </row>
    <row r="44" spans="1:23" s="25" customFormat="1" ht="35.1" hidden="1" customHeight="1" thickBot="1">
      <c r="A44" s="71"/>
      <c r="B44" s="114"/>
      <c r="C44" s="114"/>
      <c r="D44" s="114"/>
      <c r="E44" s="144"/>
      <c r="F44" s="114"/>
      <c r="G44" s="114"/>
      <c r="H44" s="114"/>
      <c r="I44" s="847"/>
      <c r="J44" s="848"/>
      <c r="K44" s="276"/>
      <c r="L44" s="822"/>
      <c r="M44" s="825"/>
      <c r="N44" s="826"/>
      <c r="O44" s="155"/>
      <c r="P44" s="150"/>
      <c r="Q44" s="156"/>
      <c r="R44" s="114"/>
      <c r="S44" s="27"/>
      <c r="T44" s="27"/>
      <c r="U44" s="27"/>
      <c r="V44" s="27"/>
      <c r="W44" s="24"/>
    </row>
    <row r="45" spans="1:23" s="26" customFormat="1" ht="35.1" customHeight="1">
      <c r="A45" s="69"/>
      <c r="B45" s="803"/>
      <c r="C45" s="803"/>
      <c r="D45" s="276"/>
      <c r="E45" s="157"/>
      <c r="F45" s="277"/>
      <c r="G45" s="114"/>
      <c r="H45" s="114"/>
      <c r="I45" s="804" t="s">
        <v>91</v>
      </c>
      <c r="J45" s="805"/>
      <c r="K45" s="158" t="s">
        <v>252</v>
      </c>
      <c r="L45" s="159"/>
      <c r="M45" s="160" t="s">
        <v>253</v>
      </c>
      <c r="N45" s="841" t="s">
        <v>89</v>
      </c>
      <c r="O45" s="161" t="s">
        <v>252</v>
      </c>
      <c r="P45" s="147"/>
      <c r="Q45" s="246" t="s">
        <v>253</v>
      </c>
      <c r="R45" s="114"/>
      <c r="S45" s="109"/>
      <c r="T45" s="27"/>
      <c r="U45" s="27"/>
      <c r="V45" s="27"/>
      <c r="W45" s="24"/>
    </row>
    <row r="46" spans="1:23" s="26" customFormat="1" ht="35.1" customHeight="1" thickBot="1">
      <c r="A46" s="69"/>
      <c r="B46" s="803"/>
      <c r="C46" s="803"/>
      <c r="D46" s="275"/>
      <c r="E46" s="157"/>
      <c r="F46" s="157"/>
      <c r="G46" s="157"/>
      <c r="H46" s="114"/>
      <c r="I46" s="806" t="s">
        <v>93</v>
      </c>
      <c r="J46" s="807"/>
      <c r="K46" s="279"/>
      <c r="L46" s="297">
        <f>E39</f>
        <v>0</v>
      </c>
      <c r="M46" s="280"/>
      <c r="N46" s="842"/>
      <c r="O46" s="164"/>
      <c r="P46" s="317">
        <f>IF(SUM(L49,L46)&gt;2500,ROUNDUP(L46/SUM(L49,L46)*1250,0),ROUNDDOWN(L46*0.5,0))</f>
        <v>0</v>
      </c>
      <c r="Q46" s="165"/>
      <c r="R46" s="114"/>
      <c r="S46" s="27"/>
      <c r="T46" s="27"/>
      <c r="U46" s="27"/>
      <c r="V46" s="27"/>
      <c r="W46" s="24"/>
    </row>
    <row r="47" spans="1:23" s="25" customFormat="1" ht="35.1" customHeight="1" thickBot="1">
      <c r="A47" s="71"/>
      <c r="B47" s="144"/>
      <c r="C47" s="144"/>
      <c r="D47" s="144"/>
      <c r="E47" s="144"/>
      <c r="F47" s="144"/>
      <c r="G47" s="275"/>
      <c r="H47" s="275"/>
      <c r="I47" s="275"/>
      <c r="J47" s="275"/>
      <c r="K47" s="275"/>
      <c r="L47" s="275"/>
      <c r="M47" s="275"/>
      <c r="N47" s="275"/>
      <c r="O47" s="275"/>
      <c r="P47" s="277"/>
      <c r="Q47" s="114"/>
      <c r="R47" s="277"/>
      <c r="S47" s="27"/>
      <c r="T47" s="27"/>
      <c r="U47" s="27"/>
      <c r="V47" s="27"/>
      <c r="W47" s="24"/>
    </row>
    <row r="48" spans="1:23" s="26" customFormat="1" ht="35.1" customHeight="1">
      <c r="A48" s="69"/>
      <c r="B48" s="801" t="s">
        <v>46</v>
      </c>
      <c r="C48" s="802"/>
      <c r="D48" s="166" t="s">
        <v>252</v>
      </c>
      <c r="E48" s="159"/>
      <c r="F48" s="167" t="s">
        <v>253</v>
      </c>
      <c r="G48" s="114"/>
      <c r="H48" s="114"/>
      <c r="I48" s="801" t="s">
        <v>90</v>
      </c>
      <c r="J48" s="802"/>
      <c r="K48" s="158" t="s">
        <v>252</v>
      </c>
      <c r="L48" s="159"/>
      <c r="M48" s="160" t="s">
        <v>253</v>
      </c>
      <c r="N48" s="841" t="s">
        <v>89</v>
      </c>
      <c r="O48" s="161" t="s">
        <v>252</v>
      </c>
      <c r="P48" s="147"/>
      <c r="Q48" s="160" t="s">
        <v>253</v>
      </c>
      <c r="R48" s="114"/>
      <c r="S48" s="27"/>
      <c r="T48" s="27"/>
      <c r="U48" s="27"/>
      <c r="V48" s="27"/>
      <c r="W48" s="24"/>
    </row>
    <row r="49" spans="1:23" s="26" customFormat="1" ht="35.1" customHeight="1" thickBot="1">
      <c r="A49" s="69"/>
      <c r="B49" s="843" t="s">
        <v>42</v>
      </c>
      <c r="C49" s="844"/>
      <c r="D49" s="168"/>
      <c r="E49" s="297">
        <f>L39-P39</f>
        <v>0</v>
      </c>
      <c r="F49" s="169"/>
      <c r="G49" s="157"/>
      <c r="H49" s="114"/>
      <c r="I49" s="806" t="s">
        <v>92</v>
      </c>
      <c r="J49" s="807"/>
      <c r="K49" s="279"/>
      <c r="L49" s="297">
        <f>E49</f>
        <v>0</v>
      </c>
      <c r="M49" s="280"/>
      <c r="N49" s="842"/>
      <c r="O49" s="164"/>
      <c r="P49" s="317">
        <f>IF(SUM(L49,L46)&gt;2500,ROUNDDOWN(L49/SUM(L49,L46)*1250,0),ROUNDDOWN(L49*0.5,0))</f>
        <v>0</v>
      </c>
      <c r="Q49" s="165"/>
      <c r="R49" s="114"/>
      <c r="S49" s="109"/>
      <c r="T49" s="27"/>
      <c r="U49" s="27"/>
      <c r="V49" s="27"/>
      <c r="W49" s="24"/>
    </row>
    <row r="50" spans="1:23" s="25" customFormat="1" ht="35.1" customHeight="1" thickBot="1">
      <c r="A50" s="71"/>
      <c r="B50" s="144"/>
      <c r="C50" s="144"/>
      <c r="D50" s="144"/>
      <c r="E50" s="144"/>
      <c r="F50" s="144"/>
      <c r="G50" s="275"/>
      <c r="H50" s="275"/>
      <c r="I50" s="275"/>
      <c r="J50" s="275"/>
      <c r="K50" s="275"/>
      <c r="L50" s="275"/>
      <c r="M50" s="275"/>
      <c r="N50" s="275"/>
      <c r="O50" s="275"/>
      <c r="P50" s="114"/>
      <c r="Q50" s="114"/>
      <c r="R50" s="114"/>
      <c r="S50" s="27"/>
      <c r="T50" s="27"/>
      <c r="U50" s="27"/>
      <c r="V50" s="27"/>
      <c r="W50" s="24"/>
    </row>
    <row r="51" spans="1:23" s="26" customFormat="1" ht="35.1" customHeight="1">
      <c r="A51" s="69"/>
      <c r="B51" s="836" t="s">
        <v>58</v>
      </c>
      <c r="C51" s="837"/>
      <c r="D51" s="837"/>
      <c r="E51" s="837"/>
      <c r="F51" s="837"/>
      <c r="G51" s="837"/>
      <c r="H51" s="837"/>
      <c r="I51" s="837"/>
      <c r="J51" s="838"/>
      <c r="K51" s="833" t="s">
        <v>51</v>
      </c>
      <c r="L51" s="834"/>
      <c r="M51" s="834"/>
      <c r="N51" s="835"/>
      <c r="O51" s="161" t="s">
        <v>252</v>
      </c>
      <c r="P51" s="170"/>
      <c r="Q51" s="160" t="s">
        <v>253</v>
      </c>
      <c r="R51" s="114"/>
      <c r="S51" s="27"/>
      <c r="T51" s="27"/>
      <c r="U51" s="27"/>
      <c r="V51" s="27"/>
      <c r="W51" s="24"/>
    </row>
    <row r="52" spans="1:23" s="26" customFormat="1" ht="35.1" customHeight="1" thickBot="1">
      <c r="A52" s="69"/>
      <c r="B52" s="839"/>
      <c r="C52" s="831"/>
      <c r="D52" s="831"/>
      <c r="E52" s="831"/>
      <c r="F52" s="831"/>
      <c r="G52" s="831"/>
      <c r="H52" s="831"/>
      <c r="I52" s="831"/>
      <c r="J52" s="840"/>
      <c r="K52" s="831" t="s">
        <v>52</v>
      </c>
      <c r="L52" s="831"/>
      <c r="M52" s="831"/>
      <c r="N52" s="832"/>
      <c r="O52" s="814">
        <f>SUM(P49,P46)</f>
        <v>0</v>
      </c>
      <c r="P52" s="815"/>
      <c r="Q52" s="816"/>
      <c r="R52" s="114"/>
      <c r="S52" s="27"/>
      <c r="T52" s="27"/>
      <c r="U52" s="27"/>
      <c r="V52" s="27"/>
      <c r="W52" s="24"/>
    </row>
    <row r="53" spans="1:23" s="26" customFormat="1" ht="24.95" customHeight="1">
      <c r="A53" s="69"/>
      <c r="B53" s="113"/>
      <c r="C53" s="113"/>
      <c r="D53" s="113"/>
      <c r="E53" s="112"/>
      <c r="F53" s="112"/>
      <c r="G53" s="112"/>
      <c r="H53" s="112"/>
      <c r="I53" s="112"/>
      <c r="J53" s="112"/>
      <c r="K53" s="112"/>
      <c r="L53" s="112"/>
      <c r="M53" s="69"/>
      <c r="N53" s="69"/>
      <c r="O53" s="75"/>
      <c r="P53" s="29"/>
      <c r="Q53" s="29"/>
      <c r="R53" s="29"/>
      <c r="S53" s="27"/>
      <c r="T53" s="27"/>
      <c r="U53" s="27"/>
      <c r="V53" s="27"/>
      <c r="W53" s="24"/>
    </row>
    <row r="54" spans="1:23" s="26" customFormat="1" ht="30" customHeight="1">
      <c r="A54" s="69"/>
      <c r="B54" s="115" t="s">
        <v>0</v>
      </c>
      <c r="C54" s="116"/>
      <c r="D54" s="116"/>
      <c r="E54" s="116"/>
      <c r="F54" s="116"/>
      <c r="G54" s="116"/>
      <c r="H54" s="116"/>
      <c r="I54" s="116"/>
      <c r="J54" s="116"/>
      <c r="K54" s="116"/>
      <c r="L54" s="116"/>
      <c r="M54" s="69"/>
      <c r="N54" s="69"/>
      <c r="O54" s="69"/>
      <c r="P54" s="69"/>
      <c r="Q54" s="69"/>
      <c r="R54" s="69"/>
    </row>
    <row r="55" spans="1:23" s="26" customFormat="1" ht="30" customHeight="1">
      <c r="A55" s="69"/>
      <c r="B55" s="115" t="s">
        <v>48</v>
      </c>
      <c r="C55" s="116"/>
      <c r="D55" s="116"/>
      <c r="E55" s="116"/>
      <c r="F55" s="116"/>
      <c r="G55" s="116"/>
      <c r="H55" s="116"/>
      <c r="I55" s="116"/>
      <c r="J55" s="116"/>
      <c r="K55" s="116"/>
      <c r="L55" s="116"/>
      <c r="M55" s="69"/>
      <c r="N55" s="69"/>
      <c r="O55" s="69"/>
      <c r="P55" s="69"/>
      <c r="Q55" s="69"/>
      <c r="R55" s="69"/>
    </row>
    <row r="56" spans="1:23" s="26" customFormat="1" ht="30" customHeight="1">
      <c r="A56" s="69"/>
      <c r="B56" s="115" t="s">
        <v>53</v>
      </c>
      <c r="C56" s="116"/>
      <c r="D56" s="116"/>
      <c r="E56" s="116"/>
      <c r="F56" s="116"/>
      <c r="G56" s="116"/>
      <c r="H56" s="116"/>
      <c r="I56" s="116"/>
      <c r="J56" s="116"/>
      <c r="K56" s="116"/>
      <c r="L56" s="116"/>
      <c r="M56" s="69"/>
      <c r="N56" s="69"/>
      <c r="O56" s="69"/>
      <c r="P56" s="69"/>
      <c r="Q56" s="69"/>
      <c r="R56" s="69"/>
    </row>
    <row r="57" spans="1:23" s="26" customFormat="1" ht="30" customHeight="1">
      <c r="B57" s="117" t="s">
        <v>103</v>
      </c>
      <c r="C57" s="118"/>
      <c r="D57" s="118"/>
      <c r="E57" s="118"/>
      <c r="F57" s="118"/>
      <c r="G57" s="118"/>
      <c r="H57" s="118"/>
      <c r="I57" s="118"/>
      <c r="J57" s="118"/>
      <c r="K57" s="118"/>
      <c r="L57" s="118"/>
    </row>
    <row r="58" spans="1:23" s="26" customFormat="1" ht="30" customHeight="1">
      <c r="B58" s="117" t="s">
        <v>54</v>
      </c>
      <c r="C58" s="118"/>
      <c r="D58" s="118"/>
      <c r="E58" s="118"/>
      <c r="F58" s="118"/>
      <c r="G58" s="118"/>
      <c r="H58" s="118"/>
      <c r="I58" s="118"/>
      <c r="J58" s="118"/>
      <c r="K58" s="118"/>
      <c r="L58" s="118"/>
    </row>
    <row r="59" spans="1:23" s="26" customFormat="1" ht="30" customHeight="1">
      <c r="B59" s="117" t="s">
        <v>55</v>
      </c>
      <c r="C59" s="118"/>
      <c r="D59" s="118"/>
      <c r="E59" s="118"/>
      <c r="F59" s="118"/>
      <c r="G59" s="118"/>
      <c r="H59" s="118"/>
      <c r="I59" s="118"/>
      <c r="J59" s="118"/>
      <c r="K59" s="118"/>
      <c r="L59" s="118"/>
    </row>
    <row r="60" spans="1:23" s="26" customFormat="1" ht="30" customHeight="1">
      <c r="B60" s="117" t="s">
        <v>56</v>
      </c>
      <c r="C60" s="118"/>
      <c r="D60" s="118"/>
      <c r="E60" s="118"/>
      <c r="F60" s="118"/>
      <c r="G60" s="118"/>
      <c r="H60" s="118"/>
      <c r="I60" s="118"/>
      <c r="J60" s="118"/>
      <c r="K60" s="118"/>
      <c r="L60" s="118"/>
    </row>
    <row r="61" spans="1:23" s="26" customFormat="1" ht="30" customHeight="1">
      <c r="B61" s="117" t="s">
        <v>57</v>
      </c>
      <c r="C61" s="118"/>
      <c r="D61" s="118"/>
      <c r="E61" s="118"/>
      <c r="F61" s="118"/>
      <c r="G61" s="118"/>
      <c r="H61" s="118"/>
      <c r="I61" s="118"/>
      <c r="J61" s="118"/>
      <c r="K61" s="118"/>
      <c r="L61" s="118"/>
    </row>
    <row r="62" spans="1:23" s="26" customFormat="1" ht="30" customHeight="1">
      <c r="B62" s="118" t="s">
        <v>104</v>
      </c>
      <c r="C62" s="118"/>
      <c r="D62" s="118"/>
      <c r="E62" s="118"/>
      <c r="F62" s="118"/>
      <c r="G62" s="118"/>
      <c r="H62" s="118"/>
      <c r="I62" s="118"/>
      <c r="J62" s="118"/>
      <c r="K62" s="118"/>
      <c r="L62" s="118"/>
    </row>
    <row r="63" spans="1:23" s="26" customFormat="1" ht="30" customHeight="1">
      <c r="B63" s="119" t="s">
        <v>105</v>
      </c>
      <c r="C63" s="118"/>
      <c r="D63" s="118"/>
      <c r="E63" s="118"/>
      <c r="F63" s="118"/>
      <c r="G63" s="118"/>
      <c r="H63" s="118"/>
      <c r="I63" s="118"/>
      <c r="J63" s="118"/>
      <c r="K63" s="118"/>
      <c r="L63" s="118"/>
    </row>
    <row r="64" spans="1:23" ht="30">
      <c r="B64" s="120"/>
      <c r="C64" s="120"/>
      <c r="D64" s="120"/>
      <c r="E64" s="120"/>
      <c r="F64" s="120"/>
      <c r="G64" s="120"/>
      <c r="H64" s="120"/>
      <c r="I64" s="120"/>
      <c r="J64" s="120"/>
      <c r="K64" s="120"/>
      <c r="L64" s="120"/>
    </row>
  </sheetData>
  <sheetProtection password="87FE" sheet="1" objects="1" scenarios="1" selectLockedCells="1"/>
  <mergeCells count="86">
    <mergeCell ref="R38:R39"/>
    <mergeCell ref="G15:H15"/>
    <mergeCell ref="G17:H17"/>
    <mergeCell ref="G19:H19"/>
    <mergeCell ref="G21:H21"/>
    <mergeCell ref="G23:H23"/>
    <mergeCell ref="G25:H25"/>
    <mergeCell ref="G27:H27"/>
    <mergeCell ref="G29:H29"/>
    <mergeCell ref="G31:H31"/>
    <mergeCell ref="G33:H33"/>
    <mergeCell ref="G35:H35"/>
    <mergeCell ref="G37:H37"/>
    <mergeCell ref="G30:H30"/>
    <mergeCell ref="G32:H32"/>
    <mergeCell ref="G34:H34"/>
    <mergeCell ref="B30:C31"/>
    <mergeCell ref="B32:C33"/>
    <mergeCell ref="B34:C35"/>
    <mergeCell ref="B36:C37"/>
    <mergeCell ref="G14:H14"/>
    <mergeCell ref="G16:H16"/>
    <mergeCell ref="G18:H18"/>
    <mergeCell ref="B20:C21"/>
    <mergeCell ref="B22:C23"/>
    <mergeCell ref="B24:C25"/>
    <mergeCell ref="B26:C27"/>
    <mergeCell ref="B28:C29"/>
    <mergeCell ref="I41:N42"/>
    <mergeCell ref="I43:J44"/>
    <mergeCell ref="L43:L44"/>
    <mergeCell ref="M43:N44"/>
    <mergeCell ref="B38:C39"/>
    <mergeCell ref="I38:J39"/>
    <mergeCell ref="G38:H39"/>
    <mergeCell ref="N38:N39"/>
    <mergeCell ref="O52:Q52"/>
    <mergeCell ref="B45:C45"/>
    <mergeCell ref="I45:J45"/>
    <mergeCell ref="N45:N46"/>
    <mergeCell ref="B46:C46"/>
    <mergeCell ref="I46:J46"/>
    <mergeCell ref="B48:C48"/>
    <mergeCell ref="I48:J48"/>
    <mergeCell ref="N48:N49"/>
    <mergeCell ref="B49:C49"/>
    <mergeCell ref="I49:J49"/>
    <mergeCell ref="B51:J52"/>
    <mergeCell ref="K51:N51"/>
    <mergeCell ref="K52:N52"/>
    <mergeCell ref="I36:J37"/>
    <mergeCell ref="G24:H24"/>
    <mergeCell ref="G26:H26"/>
    <mergeCell ref="G28:H28"/>
    <mergeCell ref="I22:J23"/>
    <mergeCell ref="I24:J25"/>
    <mergeCell ref="I26:J27"/>
    <mergeCell ref="I28:J29"/>
    <mergeCell ref="G22:H22"/>
    <mergeCell ref="I30:J31"/>
    <mergeCell ref="I32:J33"/>
    <mergeCell ref="I34:J35"/>
    <mergeCell ref="G36:H36"/>
    <mergeCell ref="I14:J15"/>
    <mergeCell ref="I16:J17"/>
    <mergeCell ref="I18:J19"/>
    <mergeCell ref="I20:J21"/>
    <mergeCell ref="B11:G11"/>
    <mergeCell ref="I11:R11"/>
    <mergeCell ref="B12:C13"/>
    <mergeCell ref="D12:H12"/>
    <mergeCell ref="I12:J13"/>
    <mergeCell ref="K12:N12"/>
    <mergeCell ref="O12:R12"/>
    <mergeCell ref="G13:H13"/>
    <mergeCell ref="G20:H20"/>
    <mergeCell ref="B14:C15"/>
    <mergeCell ref="B16:C17"/>
    <mergeCell ref="B18:C19"/>
    <mergeCell ref="A2:R2"/>
    <mergeCell ref="B4:F4"/>
    <mergeCell ref="G4:L4"/>
    <mergeCell ref="C5:F5"/>
    <mergeCell ref="H5:L5"/>
    <mergeCell ref="M5:O5"/>
    <mergeCell ref="P5:Q5"/>
  </mergeCells>
  <phoneticPr fontId="1"/>
  <conditionalFormatting sqref="O14:R37">
    <cfRule type="expression" dxfId="4" priority="2">
      <formula>$B$9="■"</formula>
    </cfRule>
  </conditionalFormatting>
  <conditionalFormatting sqref="O38:R39">
    <cfRule type="expression" dxfId="3" priority="1">
      <formula>$B$9="■"</formula>
    </cfRule>
  </conditionalFormatting>
  <dataValidations disablePrompts="1" count="1">
    <dataValidation type="list" allowBlank="1" showInputMessage="1" showErrorMessage="1" sqref="B8:B9">
      <formula1>"□,■"</formula1>
    </dataValidation>
  </dataValidations>
  <pageMargins left="0.70866141732283472" right="0.70866141732283472" top="0.74803149606299213" bottom="0.74803149606299213" header="0.31496062992125984" footer="0.31496062992125984"/>
  <pageSetup paperSize="9" scale="2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4"/>
  <sheetViews>
    <sheetView zoomScale="30" zoomScaleNormal="30" workbookViewId="0"/>
  </sheetViews>
  <sheetFormatPr defaultRowHeight="14.25"/>
  <cols>
    <col min="1" max="1" width="3.625" style="19" customWidth="1"/>
    <col min="2" max="2" width="30.625" style="19" customWidth="1"/>
    <col min="3" max="3" width="15.625" style="19" customWidth="1"/>
    <col min="4" max="4" width="3.625" style="19" customWidth="1"/>
    <col min="5" max="5" width="25.625" style="19" customWidth="1"/>
    <col min="6" max="6" width="3.625" style="19" customWidth="1"/>
    <col min="7" max="7" width="30.625" style="19" customWidth="1"/>
    <col min="8" max="8" width="3.625" style="19" customWidth="1"/>
    <col min="9" max="9" width="15.625" style="19" customWidth="1"/>
    <col min="10" max="10" width="30.625" style="19" customWidth="1"/>
    <col min="11" max="11" width="3.625" style="19" customWidth="1"/>
    <col min="12" max="12" width="25.625" style="19" customWidth="1"/>
    <col min="13" max="13" width="3.625" style="19" customWidth="1"/>
    <col min="14" max="14" width="35.625" style="19" customWidth="1"/>
    <col min="15" max="15" width="3.625" style="19" customWidth="1"/>
    <col min="16" max="16" width="25.625" style="19" customWidth="1"/>
    <col min="17" max="17" width="3.625" style="19" customWidth="1"/>
    <col min="18" max="18" width="35.625" style="19" customWidth="1"/>
    <col min="19" max="19" width="10.625" style="19" customWidth="1"/>
    <col min="20" max="21" width="5.25" style="19" customWidth="1"/>
    <col min="22" max="22" width="9.75" style="19" customWidth="1"/>
    <col min="23" max="23" width="15.625" style="19" customWidth="1"/>
    <col min="24" max="35" width="9.625" style="19" customWidth="1"/>
    <col min="36" max="265" width="9" style="19"/>
    <col min="266" max="266" width="2.625" style="19" customWidth="1"/>
    <col min="267" max="270" width="9.625" style="19" customWidth="1"/>
    <col min="271" max="271" width="49.25" style="19" customWidth="1"/>
    <col min="272" max="273" width="6" style="19" customWidth="1"/>
    <col min="274" max="274" width="10.75" style="19" customWidth="1"/>
    <col min="275" max="275" width="44.875" style="19" customWidth="1"/>
    <col min="276" max="277" width="5.25" style="19" customWidth="1"/>
    <col min="278" max="278" width="9.75" style="19" customWidth="1"/>
    <col min="279" max="279" width="15.625" style="19" customWidth="1"/>
    <col min="280" max="291" width="9.625" style="19" customWidth="1"/>
    <col min="292" max="521" width="9" style="19"/>
    <col min="522" max="522" width="2.625" style="19" customWidth="1"/>
    <col min="523" max="526" width="9.625" style="19" customWidth="1"/>
    <col min="527" max="527" width="49.25" style="19" customWidth="1"/>
    <col min="528" max="529" width="6" style="19" customWidth="1"/>
    <col min="530" max="530" width="10.75" style="19" customWidth="1"/>
    <col min="531" max="531" width="44.875" style="19" customWidth="1"/>
    <col min="532" max="533" width="5.25" style="19" customWidth="1"/>
    <col min="534" max="534" width="9.75" style="19" customWidth="1"/>
    <col min="535" max="535" width="15.625" style="19" customWidth="1"/>
    <col min="536" max="547" width="9.625" style="19" customWidth="1"/>
    <col min="548" max="777" width="9" style="19"/>
    <col min="778" max="778" width="2.625" style="19" customWidth="1"/>
    <col min="779" max="782" width="9.625" style="19" customWidth="1"/>
    <col min="783" max="783" width="49.25" style="19" customWidth="1"/>
    <col min="784" max="785" width="6" style="19" customWidth="1"/>
    <col min="786" max="786" width="10.75" style="19" customWidth="1"/>
    <col min="787" max="787" width="44.875" style="19" customWidth="1"/>
    <col min="788" max="789" width="5.25" style="19" customWidth="1"/>
    <col min="790" max="790" width="9.75" style="19" customWidth="1"/>
    <col min="791" max="791" width="15.625" style="19" customWidth="1"/>
    <col min="792" max="803" width="9.625" style="19" customWidth="1"/>
    <col min="804" max="1033" width="9" style="19"/>
    <col min="1034" max="1034" width="2.625" style="19" customWidth="1"/>
    <col min="1035" max="1038" width="9.625" style="19" customWidth="1"/>
    <col min="1039" max="1039" width="49.25" style="19" customWidth="1"/>
    <col min="1040" max="1041" width="6" style="19" customWidth="1"/>
    <col min="1042" max="1042" width="10.75" style="19" customWidth="1"/>
    <col min="1043" max="1043" width="44.875" style="19" customWidth="1"/>
    <col min="1044" max="1045" width="5.25" style="19" customWidth="1"/>
    <col min="1046" max="1046" width="9.75" style="19" customWidth="1"/>
    <col min="1047" max="1047" width="15.625" style="19" customWidth="1"/>
    <col min="1048" max="1059" width="9.625" style="19" customWidth="1"/>
    <col min="1060" max="1289" width="9" style="19"/>
    <col min="1290" max="1290" width="2.625" style="19" customWidth="1"/>
    <col min="1291" max="1294" width="9.625" style="19" customWidth="1"/>
    <col min="1295" max="1295" width="49.25" style="19" customWidth="1"/>
    <col min="1296" max="1297" width="6" style="19" customWidth="1"/>
    <col min="1298" max="1298" width="10.75" style="19" customWidth="1"/>
    <col min="1299" max="1299" width="44.875" style="19" customWidth="1"/>
    <col min="1300" max="1301" width="5.25" style="19" customWidth="1"/>
    <col min="1302" max="1302" width="9.75" style="19" customWidth="1"/>
    <col min="1303" max="1303" width="15.625" style="19" customWidth="1"/>
    <col min="1304" max="1315" width="9.625" style="19" customWidth="1"/>
    <col min="1316" max="1545" width="9" style="19"/>
    <col min="1546" max="1546" width="2.625" style="19" customWidth="1"/>
    <col min="1547" max="1550" width="9.625" style="19" customWidth="1"/>
    <col min="1551" max="1551" width="49.25" style="19" customWidth="1"/>
    <col min="1552" max="1553" width="6" style="19" customWidth="1"/>
    <col min="1554" max="1554" width="10.75" style="19" customWidth="1"/>
    <col min="1555" max="1555" width="44.875" style="19" customWidth="1"/>
    <col min="1556" max="1557" width="5.25" style="19" customWidth="1"/>
    <col min="1558" max="1558" width="9.75" style="19" customWidth="1"/>
    <col min="1559" max="1559" width="15.625" style="19" customWidth="1"/>
    <col min="1560" max="1571" width="9.625" style="19" customWidth="1"/>
    <col min="1572" max="1801" width="9" style="19"/>
    <col min="1802" max="1802" width="2.625" style="19" customWidth="1"/>
    <col min="1803" max="1806" width="9.625" style="19" customWidth="1"/>
    <col min="1807" max="1807" width="49.25" style="19" customWidth="1"/>
    <col min="1808" max="1809" width="6" style="19" customWidth="1"/>
    <col min="1810" max="1810" width="10.75" style="19" customWidth="1"/>
    <col min="1811" max="1811" width="44.875" style="19" customWidth="1"/>
    <col min="1812" max="1813" width="5.25" style="19" customWidth="1"/>
    <col min="1814" max="1814" width="9.75" style="19" customWidth="1"/>
    <col min="1815" max="1815" width="15.625" style="19" customWidth="1"/>
    <col min="1816" max="1827" width="9.625" style="19" customWidth="1"/>
    <col min="1828" max="2057" width="9" style="19"/>
    <col min="2058" max="2058" width="2.625" style="19" customWidth="1"/>
    <col min="2059" max="2062" width="9.625" style="19" customWidth="1"/>
    <col min="2063" max="2063" width="49.25" style="19" customWidth="1"/>
    <col min="2064" max="2065" width="6" style="19" customWidth="1"/>
    <col min="2066" max="2066" width="10.75" style="19" customWidth="1"/>
    <col min="2067" max="2067" width="44.875" style="19" customWidth="1"/>
    <col min="2068" max="2069" width="5.25" style="19" customWidth="1"/>
    <col min="2070" max="2070" width="9.75" style="19" customWidth="1"/>
    <col min="2071" max="2071" width="15.625" style="19" customWidth="1"/>
    <col min="2072" max="2083" width="9.625" style="19" customWidth="1"/>
    <col min="2084" max="2313" width="9" style="19"/>
    <col min="2314" max="2314" width="2.625" style="19" customWidth="1"/>
    <col min="2315" max="2318" width="9.625" style="19" customWidth="1"/>
    <col min="2319" max="2319" width="49.25" style="19" customWidth="1"/>
    <col min="2320" max="2321" width="6" style="19" customWidth="1"/>
    <col min="2322" max="2322" width="10.75" style="19" customWidth="1"/>
    <col min="2323" max="2323" width="44.875" style="19" customWidth="1"/>
    <col min="2324" max="2325" width="5.25" style="19" customWidth="1"/>
    <col min="2326" max="2326" width="9.75" style="19" customWidth="1"/>
    <col min="2327" max="2327" width="15.625" style="19" customWidth="1"/>
    <col min="2328" max="2339" width="9.625" style="19" customWidth="1"/>
    <col min="2340" max="2569" width="9" style="19"/>
    <col min="2570" max="2570" width="2.625" style="19" customWidth="1"/>
    <col min="2571" max="2574" width="9.625" style="19" customWidth="1"/>
    <col min="2575" max="2575" width="49.25" style="19" customWidth="1"/>
    <col min="2576" max="2577" width="6" style="19" customWidth="1"/>
    <col min="2578" max="2578" width="10.75" style="19" customWidth="1"/>
    <col min="2579" max="2579" width="44.875" style="19" customWidth="1"/>
    <col min="2580" max="2581" width="5.25" style="19" customWidth="1"/>
    <col min="2582" max="2582" width="9.75" style="19" customWidth="1"/>
    <col min="2583" max="2583" width="15.625" style="19" customWidth="1"/>
    <col min="2584" max="2595" width="9.625" style="19" customWidth="1"/>
    <col min="2596" max="2825" width="9" style="19"/>
    <col min="2826" max="2826" width="2.625" style="19" customWidth="1"/>
    <col min="2827" max="2830" width="9.625" style="19" customWidth="1"/>
    <col min="2831" max="2831" width="49.25" style="19" customWidth="1"/>
    <col min="2832" max="2833" width="6" style="19" customWidth="1"/>
    <col min="2834" max="2834" width="10.75" style="19" customWidth="1"/>
    <col min="2835" max="2835" width="44.875" style="19" customWidth="1"/>
    <col min="2836" max="2837" width="5.25" style="19" customWidth="1"/>
    <col min="2838" max="2838" width="9.75" style="19" customWidth="1"/>
    <col min="2839" max="2839" width="15.625" style="19" customWidth="1"/>
    <col min="2840" max="2851" width="9.625" style="19" customWidth="1"/>
    <col min="2852" max="3081" width="9" style="19"/>
    <col min="3082" max="3082" width="2.625" style="19" customWidth="1"/>
    <col min="3083" max="3086" width="9.625" style="19" customWidth="1"/>
    <col min="3087" max="3087" width="49.25" style="19" customWidth="1"/>
    <col min="3088" max="3089" width="6" style="19" customWidth="1"/>
    <col min="3090" max="3090" width="10.75" style="19" customWidth="1"/>
    <col min="3091" max="3091" width="44.875" style="19" customWidth="1"/>
    <col min="3092" max="3093" width="5.25" style="19" customWidth="1"/>
    <col min="3094" max="3094" width="9.75" style="19" customWidth="1"/>
    <col min="3095" max="3095" width="15.625" style="19" customWidth="1"/>
    <col min="3096" max="3107" width="9.625" style="19" customWidth="1"/>
    <col min="3108" max="3337" width="9" style="19"/>
    <col min="3338" max="3338" width="2.625" style="19" customWidth="1"/>
    <col min="3339" max="3342" width="9.625" style="19" customWidth="1"/>
    <col min="3343" max="3343" width="49.25" style="19" customWidth="1"/>
    <col min="3344" max="3345" width="6" style="19" customWidth="1"/>
    <col min="3346" max="3346" width="10.75" style="19" customWidth="1"/>
    <col min="3347" max="3347" width="44.875" style="19" customWidth="1"/>
    <col min="3348" max="3349" width="5.25" style="19" customWidth="1"/>
    <col min="3350" max="3350" width="9.75" style="19" customWidth="1"/>
    <col min="3351" max="3351" width="15.625" style="19" customWidth="1"/>
    <col min="3352" max="3363" width="9.625" style="19" customWidth="1"/>
    <col min="3364" max="3593" width="9" style="19"/>
    <col min="3594" max="3594" width="2.625" style="19" customWidth="1"/>
    <col min="3595" max="3598" width="9.625" style="19" customWidth="1"/>
    <col min="3599" max="3599" width="49.25" style="19" customWidth="1"/>
    <col min="3600" max="3601" width="6" style="19" customWidth="1"/>
    <col min="3602" max="3602" width="10.75" style="19" customWidth="1"/>
    <col min="3603" max="3603" width="44.875" style="19" customWidth="1"/>
    <col min="3604" max="3605" width="5.25" style="19" customWidth="1"/>
    <col min="3606" max="3606" width="9.75" style="19" customWidth="1"/>
    <col min="3607" max="3607" width="15.625" style="19" customWidth="1"/>
    <col min="3608" max="3619" width="9.625" style="19" customWidth="1"/>
    <col min="3620" max="3849" width="9" style="19"/>
    <col min="3850" max="3850" width="2.625" style="19" customWidth="1"/>
    <col min="3851" max="3854" width="9.625" style="19" customWidth="1"/>
    <col min="3855" max="3855" width="49.25" style="19" customWidth="1"/>
    <col min="3856" max="3857" width="6" style="19" customWidth="1"/>
    <col min="3858" max="3858" width="10.75" style="19" customWidth="1"/>
    <col min="3859" max="3859" width="44.875" style="19" customWidth="1"/>
    <col min="3860" max="3861" width="5.25" style="19" customWidth="1"/>
    <col min="3862" max="3862" width="9.75" style="19" customWidth="1"/>
    <col min="3863" max="3863" width="15.625" style="19" customWidth="1"/>
    <col min="3864" max="3875" width="9.625" style="19" customWidth="1"/>
    <col min="3876" max="4105" width="9" style="19"/>
    <col min="4106" max="4106" width="2.625" style="19" customWidth="1"/>
    <col min="4107" max="4110" width="9.625" style="19" customWidth="1"/>
    <col min="4111" max="4111" width="49.25" style="19" customWidth="1"/>
    <col min="4112" max="4113" width="6" style="19" customWidth="1"/>
    <col min="4114" max="4114" width="10.75" style="19" customWidth="1"/>
    <col min="4115" max="4115" width="44.875" style="19" customWidth="1"/>
    <col min="4116" max="4117" width="5.25" style="19" customWidth="1"/>
    <col min="4118" max="4118" width="9.75" style="19" customWidth="1"/>
    <col min="4119" max="4119" width="15.625" style="19" customWidth="1"/>
    <col min="4120" max="4131" width="9.625" style="19" customWidth="1"/>
    <col min="4132" max="4361" width="9" style="19"/>
    <col min="4362" max="4362" width="2.625" style="19" customWidth="1"/>
    <col min="4363" max="4366" width="9.625" style="19" customWidth="1"/>
    <col min="4367" max="4367" width="49.25" style="19" customWidth="1"/>
    <col min="4368" max="4369" width="6" style="19" customWidth="1"/>
    <col min="4370" max="4370" width="10.75" style="19" customWidth="1"/>
    <col min="4371" max="4371" width="44.875" style="19" customWidth="1"/>
    <col min="4372" max="4373" width="5.25" style="19" customWidth="1"/>
    <col min="4374" max="4374" width="9.75" style="19" customWidth="1"/>
    <col min="4375" max="4375" width="15.625" style="19" customWidth="1"/>
    <col min="4376" max="4387" width="9.625" style="19" customWidth="1"/>
    <col min="4388" max="4617" width="9" style="19"/>
    <col min="4618" max="4618" width="2.625" style="19" customWidth="1"/>
    <col min="4619" max="4622" width="9.625" style="19" customWidth="1"/>
    <col min="4623" max="4623" width="49.25" style="19" customWidth="1"/>
    <col min="4624" max="4625" width="6" style="19" customWidth="1"/>
    <col min="4626" max="4626" width="10.75" style="19" customWidth="1"/>
    <col min="4627" max="4627" width="44.875" style="19" customWidth="1"/>
    <col min="4628" max="4629" width="5.25" style="19" customWidth="1"/>
    <col min="4630" max="4630" width="9.75" style="19" customWidth="1"/>
    <col min="4631" max="4631" width="15.625" style="19" customWidth="1"/>
    <col min="4632" max="4643" width="9.625" style="19" customWidth="1"/>
    <col min="4644" max="4873" width="9" style="19"/>
    <col min="4874" max="4874" width="2.625" style="19" customWidth="1"/>
    <col min="4875" max="4878" width="9.625" style="19" customWidth="1"/>
    <col min="4879" max="4879" width="49.25" style="19" customWidth="1"/>
    <col min="4880" max="4881" width="6" style="19" customWidth="1"/>
    <col min="4882" max="4882" width="10.75" style="19" customWidth="1"/>
    <col min="4883" max="4883" width="44.875" style="19" customWidth="1"/>
    <col min="4884" max="4885" width="5.25" style="19" customWidth="1"/>
    <col min="4886" max="4886" width="9.75" style="19" customWidth="1"/>
    <col min="4887" max="4887" width="15.625" style="19" customWidth="1"/>
    <col min="4888" max="4899" width="9.625" style="19" customWidth="1"/>
    <col min="4900" max="5129" width="9" style="19"/>
    <col min="5130" max="5130" width="2.625" style="19" customWidth="1"/>
    <col min="5131" max="5134" width="9.625" style="19" customWidth="1"/>
    <col min="5135" max="5135" width="49.25" style="19" customWidth="1"/>
    <col min="5136" max="5137" width="6" style="19" customWidth="1"/>
    <col min="5138" max="5138" width="10.75" style="19" customWidth="1"/>
    <col min="5139" max="5139" width="44.875" style="19" customWidth="1"/>
    <col min="5140" max="5141" width="5.25" style="19" customWidth="1"/>
    <col min="5142" max="5142" width="9.75" style="19" customWidth="1"/>
    <col min="5143" max="5143" width="15.625" style="19" customWidth="1"/>
    <col min="5144" max="5155" width="9.625" style="19" customWidth="1"/>
    <col min="5156" max="5385" width="9" style="19"/>
    <col min="5386" max="5386" width="2.625" style="19" customWidth="1"/>
    <col min="5387" max="5390" width="9.625" style="19" customWidth="1"/>
    <col min="5391" max="5391" width="49.25" style="19" customWidth="1"/>
    <col min="5392" max="5393" width="6" style="19" customWidth="1"/>
    <col min="5394" max="5394" width="10.75" style="19" customWidth="1"/>
    <col min="5395" max="5395" width="44.875" style="19" customWidth="1"/>
    <col min="5396" max="5397" width="5.25" style="19" customWidth="1"/>
    <col min="5398" max="5398" width="9.75" style="19" customWidth="1"/>
    <col min="5399" max="5399" width="15.625" style="19" customWidth="1"/>
    <col min="5400" max="5411" width="9.625" style="19" customWidth="1"/>
    <col min="5412" max="5641" width="9" style="19"/>
    <col min="5642" max="5642" width="2.625" style="19" customWidth="1"/>
    <col min="5643" max="5646" width="9.625" style="19" customWidth="1"/>
    <col min="5647" max="5647" width="49.25" style="19" customWidth="1"/>
    <col min="5648" max="5649" width="6" style="19" customWidth="1"/>
    <col min="5650" max="5650" width="10.75" style="19" customWidth="1"/>
    <col min="5651" max="5651" width="44.875" style="19" customWidth="1"/>
    <col min="5652" max="5653" width="5.25" style="19" customWidth="1"/>
    <col min="5654" max="5654" width="9.75" style="19" customWidth="1"/>
    <col min="5655" max="5655" width="15.625" style="19" customWidth="1"/>
    <col min="5656" max="5667" width="9.625" style="19" customWidth="1"/>
    <col min="5668" max="5897" width="9" style="19"/>
    <col min="5898" max="5898" width="2.625" style="19" customWidth="1"/>
    <col min="5899" max="5902" width="9.625" style="19" customWidth="1"/>
    <col min="5903" max="5903" width="49.25" style="19" customWidth="1"/>
    <col min="5904" max="5905" width="6" style="19" customWidth="1"/>
    <col min="5906" max="5906" width="10.75" style="19" customWidth="1"/>
    <col min="5907" max="5907" width="44.875" style="19" customWidth="1"/>
    <col min="5908" max="5909" width="5.25" style="19" customWidth="1"/>
    <col min="5910" max="5910" width="9.75" style="19" customWidth="1"/>
    <col min="5911" max="5911" width="15.625" style="19" customWidth="1"/>
    <col min="5912" max="5923" width="9.625" style="19" customWidth="1"/>
    <col min="5924" max="6153" width="9" style="19"/>
    <col min="6154" max="6154" width="2.625" style="19" customWidth="1"/>
    <col min="6155" max="6158" width="9.625" style="19" customWidth="1"/>
    <col min="6159" max="6159" width="49.25" style="19" customWidth="1"/>
    <col min="6160" max="6161" width="6" style="19" customWidth="1"/>
    <col min="6162" max="6162" width="10.75" style="19" customWidth="1"/>
    <col min="6163" max="6163" width="44.875" style="19" customWidth="1"/>
    <col min="6164" max="6165" width="5.25" style="19" customWidth="1"/>
    <col min="6166" max="6166" width="9.75" style="19" customWidth="1"/>
    <col min="6167" max="6167" width="15.625" style="19" customWidth="1"/>
    <col min="6168" max="6179" width="9.625" style="19" customWidth="1"/>
    <col min="6180" max="6409" width="9" style="19"/>
    <col min="6410" max="6410" width="2.625" style="19" customWidth="1"/>
    <col min="6411" max="6414" width="9.625" style="19" customWidth="1"/>
    <col min="6415" max="6415" width="49.25" style="19" customWidth="1"/>
    <col min="6416" max="6417" width="6" style="19" customWidth="1"/>
    <col min="6418" max="6418" width="10.75" style="19" customWidth="1"/>
    <col min="6419" max="6419" width="44.875" style="19" customWidth="1"/>
    <col min="6420" max="6421" width="5.25" style="19" customWidth="1"/>
    <col min="6422" max="6422" width="9.75" style="19" customWidth="1"/>
    <col min="6423" max="6423" width="15.625" style="19" customWidth="1"/>
    <col min="6424" max="6435" width="9.625" style="19" customWidth="1"/>
    <col min="6436" max="6665" width="9" style="19"/>
    <col min="6666" max="6666" width="2.625" style="19" customWidth="1"/>
    <col min="6667" max="6670" width="9.625" style="19" customWidth="1"/>
    <col min="6671" max="6671" width="49.25" style="19" customWidth="1"/>
    <col min="6672" max="6673" width="6" style="19" customWidth="1"/>
    <col min="6674" max="6674" width="10.75" style="19" customWidth="1"/>
    <col min="6675" max="6675" width="44.875" style="19" customWidth="1"/>
    <col min="6676" max="6677" width="5.25" style="19" customWidth="1"/>
    <col min="6678" max="6678" width="9.75" style="19" customWidth="1"/>
    <col min="6679" max="6679" width="15.625" style="19" customWidth="1"/>
    <col min="6680" max="6691" width="9.625" style="19" customWidth="1"/>
    <col min="6692" max="6921" width="9" style="19"/>
    <col min="6922" max="6922" width="2.625" style="19" customWidth="1"/>
    <col min="6923" max="6926" width="9.625" style="19" customWidth="1"/>
    <col min="6927" max="6927" width="49.25" style="19" customWidth="1"/>
    <col min="6928" max="6929" width="6" style="19" customWidth="1"/>
    <col min="6930" max="6930" width="10.75" style="19" customWidth="1"/>
    <col min="6931" max="6931" width="44.875" style="19" customWidth="1"/>
    <col min="6932" max="6933" width="5.25" style="19" customWidth="1"/>
    <col min="6934" max="6934" width="9.75" style="19" customWidth="1"/>
    <col min="6935" max="6935" width="15.625" style="19" customWidth="1"/>
    <col min="6936" max="6947" width="9.625" style="19" customWidth="1"/>
    <col min="6948" max="7177" width="9" style="19"/>
    <col min="7178" max="7178" width="2.625" style="19" customWidth="1"/>
    <col min="7179" max="7182" width="9.625" style="19" customWidth="1"/>
    <col min="7183" max="7183" width="49.25" style="19" customWidth="1"/>
    <col min="7184" max="7185" width="6" style="19" customWidth="1"/>
    <col min="7186" max="7186" width="10.75" style="19" customWidth="1"/>
    <col min="7187" max="7187" width="44.875" style="19" customWidth="1"/>
    <col min="7188" max="7189" width="5.25" style="19" customWidth="1"/>
    <col min="7190" max="7190" width="9.75" style="19" customWidth="1"/>
    <col min="7191" max="7191" width="15.625" style="19" customWidth="1"/>
    <col min="7192" max="7203" width="9.625" style="19" customWidth="1"/>
    <col min="7204" max="7433" width="9" style="19"/>
    <col min="7434" max="7434" width="2.625" style="19" customWidth="1"/>
    <col min="7435" max="7438" width="9.625" style="19" customWidth="1"/>
    <col min="7439" max="7439" width="49.25" style="19" customWidth="1"/>
    <col min="7440" max="7441" width="6" style="19" customWidth="1"/>
    <col min="7442" max="7442" width="10.75" style="19" customWidth="1"/>
    <col min="7443" max="7443" width="44.875" style="19" customWidth="1"/>
    <col min="7444" max="7445" width="5.25" style="19" customWidth="1"/>
    <col min="7446" max="7446" width="9.75" style="19" customWidth="1"/>
    <col min="7447" max="7447" width="15.625" style="19" customWidth="1"/>
    <col min="7448" max="7459" width="9.625" style="19" customWidth="1"/>
    <col min="7460" max="7689" width="9" style="19"/>
    <col min="7690" max="7690" width="2.625" style="19" customWidth="1"/>
    <col min="7691" max="7694" width="9.625" style="19" customWidth="1"/>
    <col min="7695" max="7695" width="49.25" style="19" customWidth="1"/>
    <col min="7696" max="7697" width="6" style="19" customWidth="1"/>
    <col min="7698" max="7698" width="10.75" style="19" customWidth="1"/>
    <col min="7699" max="7699" width="44.875" style="19" customWidth="1"/>
    <col min="7700" max="7701" width="5.25" style="19" customWidth="1"/>
    <col min="7702" max="7702" width="9.75" style="19" customWidth="1"/>
    <col min="7703" max="7703" width="15.625" style="19" customWidth="1"/>
    <col min="7704" max="7715" width="9.625" style="19" customWidth="1"/>
    <col min="7716" max="7945" width="9" style="19"/>
    <col min="7946" max="7946" width="2.625" style="19" customWidth="1"/>
    <col min="7947" max="7950" width="9.625" style="19" customWidth="1"/>
    <col min="7951" max="7951" width="49.25" style="19" customWidth="1"/>
    <col min="7952" max="7953" width="6" style="19" customWidth="1"/>
    <col min="7954" max="7954" width="10.75" style="19" customWidth="1"/>
    <col min="7955" max="7955" width="44.875" style="19" customWidth="1"/>
    <col min="7956" max="7957" width="5.25" style="19" customWidth="1"/>
    <col min="7958" max="7958" width="9.75" style="19" customWidth="1"/>
    <col min="7959" max="7959" width="15.625" style="19" customWidth="1"/>
    <col min="7960" max="7971" width="9.625" style="19" customWidth="1"/>
    <col min="7972" max="8201" width="9" style="19"/>
    <col min="8202" max="8202" width="2.625" style="19" customWidth="1"/>
    <col min="8203" max="8206" width="9.625" style="19" customWidth="1"/>
    <col min="8207" max="8207" width="49.25" style="19" customWidth="1"/>
    <col min="8208" max="8209" width="6" style="19" customWidth="1"/>
    <col min="8210" max="8210" width="10.75" style="19" customWidth="1"/>
    <col min="8211" max="8211" width="44.875" style="19" customWidth="1"/>
    <col min="8212" max="8213" width="5.25" style="19" customWidth="1"/>
    <col min="8214" max="8214" width="9.75" style="19" customWidth="1"/>
    <col min="8215" max="8215" width="15.625" style="19" customWidth="1"/>
    <col min="8216" max="8227" width="9.625" style="19" customWidth="1"/>
    <col min="8228" max="8457" width="9" style="19"/>
    <col min="8458" max="8458" width="2.625" style="19" customWidth="1"/>
    <col min="8459" max="8462" width="9.625" style="19" customWidth="1"/>
    <col min="8463" max="8463" width="49.25" style="19" customWidth="1"/>
    <col min="8464" max="8465" width="6" style="19" customWidth="1"/>
    <col min="8466" max="8466" width="10.75" style="19" customWidth="1"/>
    <col min="8467" max="8467" width="44.875" style="19" customWidth="1"/>
    <col min="8468" max="8469" width="5.25" style="19" customWidth="1"/>
    <col min="8470" max="8470" width="9.75" style="19" customWidth="1"/>
    <col min="8471" max="8471" width="15.625" style="19" customWidth="1"/>
    <col min="8472" max="8483" width="9.625" style="19" customWidth="1"/>
    <col min="8484" max="8713" width="9" style="19"/>
    <col min="8714" max="8714" width="2.625" style="19" customWidth="1"/>
    <col min="8715" max="8718" width="9.625" style="19" customWidth="1"/>
    <col min="8719" max="8719" width="49.25" style="19" customWidth="1"/>
    <col min="8720" max="8721" width="6" style="19" customWidth="1"/>
    <col min="8722" max="8722" width="10.75" style="19" customWidth="1"/>
    <col min="8723" max="8723" width="44.875" style="19" customWidth="1"/>
    <col min="8724" max="8725" width="5.25" style="19" customWidth="1"/>
    <col min="8726" max="8726" width="9.75" style="19" customWidth="1"/>
    <col min="8727" max="8727" width="15.625" style="19" customWidth="1"/>
    <col min="8728" max="8739" width="9.625" style="19" customWidth="1"/>
    <col min="8740" max="8969" width="9" style="19"/>
    <col min="8970" max="8970" width="2.625" style="19" customWidth="1"/>
    <col min="8971" max="8974" width="9.625" style="19" customWidth="1"/>
    <col min="8975" max="8975" width="49.25" style="19" customWidth="1"/>
    <col min="8976" max="8977" width="6" style="19" customWidth="1"/>
    <col min="8978" max="8978" width="10.75" style="19" customWidth="1"/>
    <col min="8979" max="8979" width="44.875" style="19" customWidth="1"/>
    <col min="8980" max="8981" width="5.25" style="19" customWidth="1"/>
    <col min="8982" max="8982" width="9.75" style="19" customWidth="1"/>
    <col min="8983" max="8983" width="15.625" style="19" customWidth="1"/>
    <col min="8984" max="8995" width="9.625" style="19" customWidth="1"/>
    <col min="8996" max="9225" width="9" style="19"/>
    <col min="9226" max="9226" width="2.625" style="19" customWidth="1"/>
    <col min="9227" max="9230" width="9.625" style="19" customWidth="1"/>
    <col min="9231" max="9231" width="49.25" style="19" customWidth="1"/>
    <col min="9232" max="9233" width="6" style="19" customWidth="1"/>
    <col min="9234" max="9234" width="10.75" style="19" customWidth="1"/>
    <col min="9235" max="9235" width="44.875" style="19" customWidth="1"/>
    <col min="9236" max="9237" width="5.25" style="19" customWidth="1"/>
    <col min="9238" max="9238" width="9.75" style="19" customWidth="1"/>
    <col min="9239" max="9239" width="15.625" style="19" customWidth="1"/>
    <col min="9240" max="9251" width="9.625" style="19" customWidth="1"/>
    <col min="9252" max="9481" width="9" style="19"/>
    <col min="9482" max="9482" width="2.625" style="19" customWidth="1"/>
    <col min="9483" max="9486" width="9.625" style="19" customWidth="1"/>
    <col min="9487" max="9487" width="49.25" style="19" customWidth="1"/>
    <col min="9488" max="9489" width="6" style="19" customWidth="1"/>
    <col min="9490" max="9490" width="10.75" style="19" customWidth="1"/>
    <col min="9491" max="9491" width="44.875" style="19" customWidth="1"/>
    <col min="9492" max="9493" width="5.25" style="19" customWidth="1"/>
    <col min="9494" max="9494" width="9.75" style="19" customWidth="1"/>
    <col min="9495" max="9495" width="15.625" style="19" customWidth="1"/>
    <col min="9496" max="9507" width="9.625" style="19" customWidth="1"/>
    <col min="9508" max="9737" width="9" style="19"/>
    <col min="9738" max="9738" width="2.625" style="19" customWidth="1"/>
    <col min="9739" max="9742" width="9.625" style="19" customWidth="1"/>
    <col min="9743" max="9743" width="49.25" style="19" customWidth="1"/>
    <col min="9744" max="9745" width="6" style="19" customWidth="1"/>
    <col min="9746" max="9746" width="10.75" style="19" customWidth="1"/>
    <col min="9747" max="9747" width="44.875" style="19" customWidth="1"/>
    <col min="9748" max="9749" width="5.25" style="19" customWidth="1"/>
    <col min="9750" max="9750" width="9.75" style="19" customWidth="1"/>
    <col min="9751" max="9751" width="15.625" style="19" customWidth="1"/>
    <col min="9752" max="9763" width="9.625" style="19" customWidth="1"/>
    <col min="9764" max="9993" width="9" style="19"/>
    <col min="9994" max="9994" width="2.625" style="19" customWidth="1"/>
    <col min="9995" max="9998" width="9.625" style="19" customWidth="1"/>
    <col min="9999" max="9999" width="49.25" style="19" customWidth="1"/>
    <col min="10000" max="10001" width="6" style="19" customWidth="1"/>
    <col min="10002" max="10002" width="10.75" style="19" customWidth="1"/>
    <col min="10003" max="10003" width="44.875" style="19" customWidth="1"/>
    <col min="10004" max="10005" width="5.25" style="19" customWidth="1"/>
    <col min="10006" max="10006" width="9.75" style="19" customWidth="1"/>
    <col min="10007" max="10007" width="15.625" style="19" customWidth="1"/>
    <col min="10008" max="10019" width="9.625" style="19" customWidth="1"/>
    <col min="10020" max="10249" width="9" style="19"/>
    <col min="10250" max="10250" width="2.625" style="19" customWidth="1"/>
    <col min="10251" max="10254" width="9.625" style="19" customWidth="1"/>
    <col min="10255" max="10255" width="49.25" style="19" customWidth="1"/>
    <col min="10256" max="10257" width="6" style="19" customWidth="1"/>
    <col min="10258" max="10258" width="10.75" style="19" customWidth="1"/>
    <col min="10259" max="10259" width="44.875" style="19" customWidth="1"/>
    <col min="10260" max="10261" width="5.25" style="19" customWidth="1"/>
    <col min="10262" max="10262" width="9.75" style="19" customWidth="1"/>
    <col min="10263" max="10263" width="15.625" style="19" customWidth="1"/>
    <col min="10264" max="10275" width="9.625" style="19" customWidth="1"/>
    <col min="10276" max="10505" width="9" style="19"/>
    <col min="10506" max="10506" width="2.625" style="19" customWidth="1"/>
    <col min="10507" max="10510" width="9.625" style="19" customWidth="1"/>
    <col min="10511" max="10511" width="49.25" style="19" customWidth="1"/>
    <col min="10512" max="10513" width="6" style="19" customWidth="1"/>
    <col min="10514" max="10514" width="10.75" style="19" customWidth="1"/>
    <col min="10515" max="10515" width="44.875" style="19" customWidth="1"/>
    <col min="10516" max="10517" width="5.25" style="19" customWidth="1"/>
    <col min="10518" max="10518" width="9.75" style="19" customWidth="1"/>
    <col min="10519" max="10519" width="15.625" style="19" customWidth="1"/>
    <col min="10520" max="10531" width="9.625" style="19" customWidth="1"/>
    <col min="10532" max="10761" width="9" style="19"/>
    <col min="10762" max="10762" width="2.625" style="19" customWidth="1"/>
    <col min="10763" max="10766" width="9.625" style="19" customWidth="1"/>
    <col min="10767" max="10767" width="49.25" style="19" customWidth="1"/>
    <col min="10768" max="10769" width="6" style="19" customWidth="1"/>
    <col min="10770" max="10770" width="10.75" style="19" customWidth="1"/>
    <col min="10771" max="10771" width="44.875" style="19" customWidth="1"/>
    <col min="10772" max="10773" width="5.25" style="19" customWidth="1"/>
    <col min="10774" max="10774" width="9.75" style="19" customWidth="1"/>
    <col min="10775" max="10775" width="15.625" style="19" customWidth="1"/>
    <col min="10776" max="10787" width="9.625" style="19" customWidth="1"/>
    <col min="10788" max="11017" width="9" style="19"/>
    <col min="11018" max="11018" width="2.625" style="19" customWidth="1"/>
    <col min="11019" max="11022" width="9.625" style="19" customWidth="1"/>
    <col min="11023" max="11023" width="49.25" style="19" customWidth="1"/>
    <col min="11024" max="11025" width="6" style="19" customWidth="1"/>
    <col min="11026" max="11026" width="10.75" style="19" customWidth="1"/>
    <col min="11027" max="11027" width="44.875" style="19" customWidth="1"/>
    <col min="11028" max="11029" width="5.25" style="19" customWidth="1"/>
    <col min="11030" max="11030" width="9.75" style="19" customWidth="1"/>
    <col min="11031" max="11031" width="15.625" style="19" customWidth="1"/>
    <col min="11032" max="11043" width="9.625" style="19" customWidth="1"/>
    <col min="11044" max="11273" width="9" style="19"/>
    <col min="11274" max="11274" width="2.625" style="19" customWidth="1"/>
    <col min="11275" max="11278" width="9.625" style="19" customWidth="1"/>
    <col min="11279" max="11279" width="49.25" style="19" customWidth="1"/>
    <col min="11280" max="11281" width="6" style="19" customWidth="1"/>
    <col min="11282" max="11282" width="10.75" style="19" customWidth="1"/>
    <col min="11283" max="11283" width="44.875" style="19" customWidth="1"/>
    <col min="11284" max="11285" width="5.25" style="19" customWidth="1"/>
    <col min="11286" max="11286" width="9.75" style="19" customWidth="1"/>
    <col min="11287" max="11287" width="15.625" style="19" customWidth="1"/>
    <col min="11288" max="11299" width="9.625" style="19" customWidth="1"/>
    <col min="11300" max="11529" width="9" style="19"/>
    <col min="11530" max="11530" width="2.625" style="19" customWidth="1"/>
    <col min="11531" max="11534" width="9.625" style="19" customWidth="1"/>
    <col min="11535" max="11535" width="49.25" style="19" customWidth="1"/>
    <col min="11536" max="11537" width="6" style="19" customWidth="1"/>
    <col min="11538" max="11538" width="10.75" style="19" customWidth="1"/>
    <col min="11539" max="11539" width="44.875" style="19" customWidth="1"/>
    <col min="11540" max="11541" width="5.25" style="19" customWidth="1"/>
    <col min="11542" max="11542" width="9.75" style="19" customWidth="1"/>
    <col min="11543" max="11543" width="15.625" style="19" customWidth="1"/>
    <col min="11544" max="11555" width="9.625" style="19" customWidth="1"/>
    <col min="11556" max="11785" width="9" style="19"/>
    <col min="11786" max="11786" width="2.625" style="19" customWidth="1"/>
    <col min="11787" max="11790" width="9.625" style="19" customWidth="1"/>
    <col min="11791" max="11791" width="49.25" style="19" customWidth="1"/>
    <col min="11792" max="11793" width="6" style="19" customWidth="1"/>
    <col min="11794" max="11794" width="10.75" style="19" customWidth="1"/>
    <col min="11795" max="11795" width="44.875" style="19" customWidth="1"/>
    <col min="11796" max="11797" width="5.25" style="19" customWidth="1"/>
    <col min="11798" max="11798" width="9.75" style="19" customWidth="1"/>
    <col min="11799" max="11799" width="15.625" style="19" customWidth="1"/>
    <col min="11800" max="11811" width="9.625" style="19" customWidth="1"/>
    <col min="11812" max="12041" width="9" style="19"/>
    <col min="12042" max="12042" width="2.625" style="19" customWidth="1"/>
    <col min="12043" max="12046" width="9.625" style="19" customWidth="1"/>
    <col min="12047" max="12047" width="49.25" style="19" customWidth="1"/>
    <col min="12048" max="12049" width="6" style="19" customWidth="1"/>
    <col min="12050" max="12050" width="10.75" style="19" customWidth="1"/>
    <col min="12051" max="12051" width="44.875" style="19" customWidth="1"/>
    <col min="12052" max="12053" width="5.25" style="19" customWidth="1"/>
    <col min="12054" max="12054" width="9.75" style="19" customWidth="1"/>
    <col min="12055" max="12055" width="15.625" style="19" customWidth="1"/>
    <col min="12056" max="12067" width="9.625" style="19" customWidth="1"/>
    <col min="12068" max="12297" width="9" style="19"/>
    <col min="12298" max="12298" width="2.625" style="19" customWidth="1"/>
    <col min="12299" max="12302" width="9.625" style="19" customWidth="1"/>
    <col min="12303" max="12303" width="49.25" style="19" customWidth="1"/>
    <col min="12304" max="12305" width="6" style="19" customWidth="1"/>
    <col min="12306" max="12306" width="10.75" style="19" customWidth="1"/>
    <col min="12307" max="12307" width="44.875" style="19" customWidth="1"/>
    <col min="12308" max="12309" width="5.25" style="19" customWidth="1"/>
    <col min="12310" max="12310" width="9.75" style="19" customWidth="1"/>
    <col min="12311" max="12311" width="15.625" style="19" customWidth="1"/>
    <col min="12312" max="12323" width="9.625" style="19" customWidth="1"/>
    <col min="12324" max="12553" width="9" style="19"/>
    <col min="12554" max="12554" width="2.625" style="19" customWidth="1"/>
    <col min="12555" max="12558" width="9.625" style="19" customWidth="1"/>
    <col min="12559" max="12559" width="49.25" style="19" customWidth="1"/>
    <col min="12560" max="12561" width="6" style="19" customWidth="1"/>
    <col min="12562" max="12562" width="10.75" style="19" customWidth="1"/>
    <col min="12563" max="12563" width="44.875" style="19" customWidth="1"/>
    <col min="12564" max="12565" width="5.25" style="19" customWidth="1"/>
    <col min="12566" max="12566" width="9.75" style="19" customWidth="1"/>
    <col min="12567" max="12567" width="15.625" style="19" customWidth="1"/>
    <col min="12568" max="12579" width="9.625" style="19" customWidth="1"/>
    <col min="12580" max="12809" width="9" style="19"/>
    <col min="12810" max="12810" width="2.625" style="19" customWidth="1"/>
    <col min="12811" max="12814" width="9.625" style="19" customWidth="1"/>
    <col min="12815" max="12815" width="49.25" style="19" customWidth="1"/>
    <col min="12816" max="12817" width="6" style="19" customWidth="1"/>
    <col min="12818" max="12818" width="10.75" style="19" customWidth="1"/>
    <col min="12819" max="12819" width="44.875" style="19" customWidth="1"/>
    <col min="12820" max="12821" width="5.25" style="19" customWidth="1"/>
    <col min="12822" max="12822" width="9.75" style="19" customWidth="1"/>
    <col min="12823" max="12823" width="15.625" style="19" customWidth="1"/>
    <col min="12824" max="12835" width="9.625" style="19" customWidth="1"/>
    <col min="12836" max="13065" width="9" style="19"/>
    <col min="13066" max="13066" width="2.625" style="19" customWidth="1"/>
    <col min="13067" max="13070" width="9.625" style="19" customWidth="1"/>
    <col min="13071" max="13071" width="49.25" style="19" customWidth="1"/>
    <col min="13072" max="13073" width="6" style="19" customWidth="1"/>
    <col min="13074" max="13074" width="10.75" style="19" customWidth="1"/>
    <col min="13075" max="13075" width="44.875" style="19" customWidth="1"/>
    <col min="13076" max="13077" width="5.25" style="19" customWidth="1"/>
    <col min="13078" max="13078" width="9.75" style="19" customWidth="1"/>
    <col min="13079" max="13079" width="15.625" style="19" customWidth="1"/>
    <col min="13080" max="13091" width="9.625" style="19" customWidth="1"/>
    <col min="13092" max="13321" width="9" style="19"/>
    <col min="13322" max="13322" width="2.625" style="19" customWidth="1"/>
    <col min="13323" max="13326" width="9.625" style="19" customWidth="1"/>
    <col min="13327" max="13327" width="49.25" style="19" customWidth="1"/>
    <col min="13328" max="13329" width="6" style="19" customWidth="1"/>
    <col min="13330" max="13330" width="10.75" style="19" customWidth="1"/>
    <col min="13331" max="13331" width="44.875" style="19" customWidth="1"/>
    <col min="13332" max="13333" width="5.25" style="19" customWidth="1"/>
    <col min="13334" max="13334" width="9.75" style="19" customWidth="1"/>
    <col min="13335" max="13335" width="15.625" style="19" customWidth="1"/>
    <col min="13336" max="13347" width="9.625" style="19" customWidth="1"/>
    <col min="13348" max="13577" width="9" style="19"/>
    <col min="13578" max="13578" width="2.625" style="19" customWidth="1"/>
    <col min="13579" max="13582" width="9.625" style="19" customWidth="1"/>
    <col min="13583" max="13583" width="49.25" style="19" customWidth="1"/>
    <col min="13584" max="13585" width="6" style="19" customWidth="1"/>
    <col min="13586" max="13586" width="10.75" style="19" customWidth="1"/>
    <col min="13587" max="13587" width="44.875" style="19" customWidth="1"/>
    <col min="13588" max="13589" width="5.25" style="19" customWidth="1"/>
    <col min="13590" max="13590" width="9.75" style="19" customWidth="1"/>
    <col min="13591" max="13591" width="15.625" style="19" customWidth="1"/>
    <col min="13592" max="13603" width="9.625" style="19" customWidth="1"/>
    <col min="13604" max="13833" width="9" style="19"/>
    <col min="13834" max="13834" width="2.625" style="19" customWidth="1"/>
    <col min="13835" max="13838" width="9.625" style="19" customWidth="1"/>
    <col min="13839" max="13839" width="49.25" style="19" customWidth="1"/>
    <col min="13840" max="13841" width="6" style="19" customWidth="1"/>
    <col min="13842" max="13842" width="10.75" style="19" customWidth="1"/>
    <col min="13843" max="13843" width="44.875" style="19" customWidth="1"/>
    <col min="13844" max="13845" width="5.25" style="19" customWidth="1"/>
    <col min="13846" max="13846" width="9.75" style="19" customWidth="1"/>
    <col min="13847" max="13847" width="15.625" style="19" customWidth="1"/>
    <col min="13848" max="13859" width="9.625" style="19" customWidth="1"/>
    <col min="13860" max="14089" width="9" style="19"/>
    <col min="14090" max="14090" width="2.625" style="19" customWidth="1"/>
    <col min="14091" max="14094" width="9.625" style="19" customWidth="1"/>
    <col min="14095" max="14095" width="49.25" style="19" customWidth="1"/>
    <col min="14096" max="14097" width="6" style="19" customWidth="1"/>
    <col min="14098" max="14098" width="10.75" style="19" customWidth="1"/>
    <col min="14099" max="14099" width="44.875" style="19" customWidth="1"/>
    <col min="14100" max="14101" width="5.25" style="19" customWidth="1"/>
    <col min="14102" max="14102" width="9.75" style="19" customWidth="1"/>
    <col min="14103" max="14103" width="15.625" style="19" customWidth="1"/>
    <col min="14104" max="14115" width="9.625" style="19" customWidth="1"/>
    <col min="14116" max="14345" width="9" style="19"/>
    <col min="14346" max="14346" width="2.625" style="19" customWidth="1"/>
    <col min="14347" max="14350" width="9.625" style="19" customWidth="1"/>
    <col min="14351" max="14351" width="49.25" style="19" customWidth="1"/>
    <col min="14352" max="14353" width="6" style="19" customWidth="1"/>
    <col min="14354" max="14354" width="10.75" style="19" customWidth="1"/>
    <col min="14355" max="14355" width="44.875" style="19" customWidth="1"/>
    <col min="14356" max="14357" width="5.25" style="19" customWidth="1"/>
    <col min="14358" max="14358" width="9.75" style="19" customWidth="1"/>
    <col min="14359" max="14359" width="15.625" style="19" customWidth="1"/>
    <col min="14360" max="14371" width="9.625" style="19" customWidth="1"/>
    <col min="14372" max="14601" width="9" style="19"/>
    <col min="14602" max="14602" width="2.625" style="19" customWidth="1"/>
    <col min="14603" max="14606" width="9.625" style="19" customWidth="1"/>
    <col min="14607" max="14607" width="49.25" style="19" customWidth="1"/>
    <col min="14608" max="14609" width="6" style="19" customWidth="1"/>
    <col min="14610" max="14610" width="10.75" style="19" customWidth="1"/>
    <col min="14611" max="14611" width="44.875" style="19" customWidth="1"/>
    <col min="14612" max="14613" width="5.25" style="19" customWidth="1"/>
    <col min="14614" max="14614" width="9.75" style="19" customWidth="1"/>
    <col min="14615" max="14615" width="15.625" style="19" customWidth="1"/>
    <col min="14616" max="14627" width="9.625" style="19" customWidth="1"/>
    <col min="14628" max="14857" width="9" style="19"/>
    <col min="14858" max="14858" width="2.625" style="19" customWidth="1"/>
    <col min="14859" max="14862" width="9.625" style="19" customWidth="1"/>
    <col min="14863" max="14863" width="49.25" style="19" customWidth="1"/>
    <col min="14864" max="14865" width="6" style="19" customWidth="1"/>
    <col min="14866" max="14866" width="10.75" style="19" customWidth="1"/>
    <col min="14867" max="14867" width="44.875" style="19" customWidth="1"/>
    <col min="14868" max="14869" width="5.25" style="19" customWidth="1"/>
    <col min="14870" max="14870" width="9.75" style="19" customWidth="1"/>
    <col min="14871" max="14871" width="15.625" style="19" customWidth="1"/>
    <col min="14872" max="14883" width="9.625" style="19" customWidth="1"/>
    <col min="14884" max="15113" width="9" style="19"/>
    <col min="15114" max="15114" width="2.625" style="19" customWidth="1"/>
    <col min="15115" max="15118" width="9.625" style="19" customWidth="1"/>
    <col min="15119" max="15119" width="49.25" style="19" customWidth="1"/>
    <col min="15120" max="15121" width="6" style="19" customWidth="1"/>
    <col min="15122" max="15122" width="10.75" style="19" customWidth="1"/>
    <col min="15123" max="15123" width="44.875" style="19" customWidth="1"/>
    <col min="15124" max="15125" width="5.25" style="19" customWidth="1"/>
    <col min="15126" max="15126" width="9.75" style="19" customWidth="1"/>
    <col min="15127" max="15127" width="15.625" style="19" customWidth="1"/>
    <col min="15128" max="15139" width="9.625" style="19" customWidth="1"/>
    <col min="15140" max="15369" width="9" style="19"/>
    <col min="15370" max="15370" width="2.625" style="19" customWidth="1"/>
    <col min="15371" max="15374" width="9.625" style="19" customWidth="1"/>
    <col min="15375" max="15375" width="49.25" style="19" customWidth="1"/>
    <col min="15376" max="15377" width="6" style="19" customWidth="1"/>
    <col min="15378" max="15378" width="10.75" style="19" customWidth="1"/>
    <col min="15379" max="15379" width="44.875" style="19" customWidth="1"/>
    <col min="15380" max="15381" width="5.25" style="19" customWidth="1"/>
    <col min="15382" max="15382" width="9.75" style="19" customWidth="1"/>
    <col min="15383" max="15383" width="15.625" style="19" customWidth="1"/>
    <col min="15384" max="15395" width="9.625" style="19" customWidth="1"/>
    <col min="15396" max="15625" width="9" style="19"/>
    <col min="15626" max="15626" width="2.625" style="19" customWidth="1"/>
    <col min="15627" max="15630" width="9.625" style="19" customWidth="1"/>
    <col min="15631" max="15631" width="49.25" style="19" customWidth="1"/>
    <col min="15632" max="15633" width="6" style="19" customWidth="1"/>
    <col min="15634" max="15634" width="10.75" style="19" customWidth="1"/>
    <col min="15635" max="15635" width="44.875" style="19" customWidth="1"/>
    <col min="15636" max="15637" width="5.25" style="19" customWidth="1"/>
    <col min="15638" max="15638" width="9.75" style="19" customWidth="1"/>
    <col min="15639" max="15639" width="15.625" style="19" customWidth="1"/>
    <col min="15640" max="15651" width="9.625" style="19" customWidth="1"/>
    <col min="15652" max="15881" width="9" style="19"/>
    <col min="15882" max="15882" width="2.625" style="19" customWidth="1"/>
    <col min="15883" max="15886" width="9.625" style="19" customWidth="1"/>
    <col min="15887" max="15887" width="49.25" style="19" customWidth="1"/>
    <col min="15888" max="15889" width="6" style="19" customWidth="1"/>
    <col min="15890" max="15890" width="10.75" style="19" customWidth="1"/>
    <col min="15891" max="15891" width="44.875" style="19" customWidth="1"/>
    <col min="15892" max="15893" width="5.25" style="19" customWidth="1"/>
    <col min="15894" max="15894" width="9.75" style="19" customWidth="1"/>
    <col min="15895" max="15895" width="15.625" style="19" customWidth="1"/>
    <col min="15896" max="15907" width="9.625" style="19" customWidth="1"/>
    <col min="15908" max="16137" width="9" style="19"/>
    <col min="16138" max="16138" width="2.625" style="19" customWidth="1"/>
    <col min="16139" max="16142" width="9.625" style="19" customWidth="1"/>
    <col min="16143" max="16143" width="49.25" style="19" customWidth="1"/>
    <col min="16144" max="16145" width="6" style="19" customWidth="1"/>
    <col min="16146" max="16146" width="10.75" style="19" customWidth="1"/>
    <col min="16147" max="16147" width="44.875" style="19" customWidth="1"/>
    <col min="16148" max="16149" width="5.25" style="19" customWidth="1"/>
    <col min="16150" max="16150" width="9.75" style="19" customWidth="1"/>
    <col min="16151" max="16151" width="15.625" style="19" customWidth="1"/>
    <col min="16152" max="16163" width="9.625" style="19" customWidth="1"/>
    <col min="16164" max="16384" width="9" style="19"/>
  </cols>
  <sheetData>
    <row r="1" spans="1:24" ht="35.1" customHeight="1">
      <c r="R1" s="171" t="s">
        <v>301</v>
      </c>
    </row>
    <row r="2" spans="1:24" ht="69.95" customHeight="1">
      <c r="A2" s="849" t="s">
        <v>88</v>
      </c>
      <c r="B2" s="849"/>
      <c r="C2" s="849"/>
      <c r="D2" s="849"/>
      <c r="E2" s="849"/>
      <c r="F2" s="849"/>
      <c r="G2" s="849"/>
      <c r="H2" s="849"/>
      <c r="I2" s="849"/>
      <c r="J2" s="849"/>
      <c r="K2" s="849"/>
      <c r="L2" s="849"/>
      <c r="M2" s="849"/>
      <c r="N2" s="849"/>
      <c r="O2" s="849"/>
      <c r="P2" s="849"/>
      <c r="Q2" s="849"/>
      <c r="R2" s="849"/>
      <c r="S2" s="28"/>
      <c r="T2" s="28"/>
      <c r="U2" s="28"/>
      <c r="V2" s="28"/>
      <c r="W2" s="28"/>
      <c r="X2" s="20"/>
    </row>
    <row r="3" spans="1:24" s="25" customFormat="1" ht="30" customHeight="1">
      <c r="A3" s="68"/>
      <c r="B3" s="69"/>
      <c r="C3" s="70"/>
      <c r="D3" s="70"/>
      <c r="E3" s="70"/>
      <c r="F3" s="70"/>
      <c r="G3" s="70"/>
      <c r="H3" s="70"/>
      <c r="I3" s="70"/>
      <c r="J3" s="70"/>
      <c r="K3" s="70"/>
      <c r="L3" s="70"/>
      <c r="M3" s="70"/>
      <c r="N3" s="70"/>
      <c r="O3" s="70"/>
      <c r="P3" s="70"/>
      <c r="Q3" s="70"/>
      <c r="R3" s="70"/>
      <c r="S3" s="21"/>
      <c r="T3" s="21"/>
      <c r="U3" s="21"/>
      <c r="V3" s="21"/>
      <c r="W3" s="26"/>
      <c r="X3" s="20"/>
    </row>
    <row r="4" spans="1:24" s="30" customFormat="1" ht="39.950000000000003" customHeight="1">
      <c r="A4" s="67"/>
      <c r="B4" s="861" t="s">
        <v>34</v>
      </c>
      <c r="C4" s="861"/>
      <c r="D4" s="861"/>
      <c r="E4" s="861"/>
      <c r="F4" s="861"/>
      <c r="G4" s="863">
        <f>'交付申請（入力フォーム）'!$D$7</f>
        <v>0</v>
      </c>
      <c r="H4" s="863"/>
      <c r="I4" s="863"/>
      <c r="J4" s="863"/>
      <c r="K4" s="863"/>
      <c r="L4" s="863"/>
      <c r="M4" s="126"/>
      <c r="N4" s="126"/>
      <c r="O4" s="126"/>
      <c r="P4" s="126"/>
      <c r="Q4" s="126"/>
      <c r="R4" s="32"/>
      <c r="S4" s="31"/>
      <c r="T4" s="31"/>
      <c r="U4" s="31"/>
      <c r="V4" s="31"/>
      <c r="W4" s="31"/>
    </row>
    <row r="5" spans="1:24" s="30" customFormat="1" ht="39.75" customHeight="1">
      <c r="A5" s="32"/>
      <c r="B5" s="274" t="s">
        <v>36</v>
      </c>
      <c r="C5" s="862">
        <f>'交付申請（入力フォーム）'!$D$35</f>
        <v>0</v>
      </c>
      <c r="D5" s="862"/>
      <c r="E5" s="862"/>
      <c r="F5" s="862"/>
      <c r="G5" s="274" t="s">
        <v>37</v>
      </c>
      <c r="H5" s="861"/>
      <c r="I5" s="861"/>
      <c r="J5" s="861"/>
      <c r="K5" s="861"/>
      <c r="L5" s="861"/>
      <c r="M5" s="861" t="s">
        <v>107</v>
      </c>
      <c r="N5" s="861"/>
      <c r="O5" s="861"/>
      <c r="P5" s="861">
        <f>'交付申請（入力フォーム）'!$I$35</f>
        <v>0</v>
      </c>
      <c r="Q5" s="861"/>
      <c r="R5" s="32"/>
      <c r="S5" s="33"/>
      <c r="T5" s="33"/>
      <c r="U5" s="33"/>
      <c r="V5" s="33"/>
      <c r="X5" s="34"/>
    </row>
    <row r="6" spans="1:24" s="25" customFormat="1" ht="24.75" customHeight="1">
      <c r="A6" s="68"/>
      <c r="B6" s="69"/>
      <c r="C6" s="70"/>
      <c r="D6" s="70"/>
      <c r="E6" s="70"/>
      <c r="F6" s="70"/>
      <c r="G6" s="70"/>
      <c r="H6" s="70"/>
      <c r="I6" s="70"/>
      <c r="J6" s="70"/>
      <c r="K6" s="70"/>
      <c r="L6" s="70"/>
      <c r="M6" s="70"/>
      <c r="N6" s="70"/>
      <c r="O6" s="70"/>
      <c r="P6" s="70"/>
      <c r="Q6" s="70"/>
      <c r="R6" s="70"/>
      <c r="S6" s="21"/>
      <c r="T6" s="21"/>
      <c r="U6" s="21"/>
      <c r="V6" s="21"/>
      <c r="W6" s="26"/>
      <c r="X6" s="20"/>
    </row>
    <row r="7" spans="1:24" s="25" customFormat="1" ht="35.1" customHeight="1">
      <c r="A7" s="68"/>
      <c r="B7" s="121" t="s">
        <v>35</v>
      </c>
      <c r="C7" s="122"/>
      <c r="D7" s="122"/>
      <c r="E7" s="122"/>
      <c r="F7" s="122"/>
      <c r="G7" s="122"/>
      <c r="H7" s="122"/>
      <c r="I7" s="122"/>
      <c r="J7" s="122"/>
      <c r="K7" s="111"/>
      <c r="L7" s="111"/>
      <c r="M7" s="111"/>
      <c r="N7" s="111"/>
      <c r="O7" s="70"/>
      <c r="P7" s="70"/>
      <c r="Q7" s="70"/>
      <c r="R7" s="70"/>
      <c r="S7" s="21"/>
      <c r="T7" s="21"/>
      <c r="U7" s="21"/>
      <c r="V7" s="21"/>
      <c r="W7" s="24"/>
      <c r="X7" s="20"/>
    </row>
    <row r="8" spans="1:24" s="25" customFormat="1" ht="35.1" customHeight="1">
      <c r="A8" s="68"/>
      <c r="B8" s="123" t="str">
        <f>'交付申請（入力フォーム）'!AC61</f>
        <v>□</v>
      </c>
      <c r="C8" s="121" t="s">
        <v>49</v>
      </c>
      <c r="D8" s="121"/>
      <c r="E8" s="122"/>
      <c r="F8" s="122"/>
      <c r="G8" s="122"/>
      <c r="H8" s="122"/>
      <c r="I8" s="122"/>
      <c r="J8" s="122"/>
      <c r="K8" s="111"/>
      <c r="L8" s="111"/>
      <c r="M8" s="111"/>
      <c r="N8" s="111"/>
      <c r="O8" s="70"/>
      <c r="P8" s="70"/>
      <c r="Q8" s="70"/>
      <c r="R8" s="70"/>
      <c r="S8" s="26"/>
      <c r="T8" s="21"/>
      <c r="U8" s="21"/>
      <c r="V8" s="21"/>
      <c r="W8" s="24"/>
      <c r="X8" s="20"/>
    </row>
    <row r="9" spans="1:24" s="25" customFormat="1" ht="35.1" customHeight="1">
      <c r="A9" s="71"/>
      <c r="B9" s="123" t="str">
        <f>'交付申請（入力フォーム）'!AC62</f>
        <v>■</v>
      </c>
      <c r="C9" s="124" t="s">
        <v>106</v>
      </c>
      <c r="D9" s="124"/>
      <c r="E9" s="116"/>
      <c r="F9" s="116"/>
      <c r="G9" s="116"/>
      <c r="H9" s="116"/>
      <c r="I9" s="116"/>
      <c r="J9" s="116"/>
      <c r="K9" s="112"/>
      <c r="L9" s="112"/>
      <c r="M9" s="112"/>
      <c r="N9" s="112"/>
      <c r="O9" s="69"/>
      <c r="P9" s="69"/>
      <c r="Q9" s="69"/>
      <c r="R9" s="69"/>
      <c r="S9" s="26"/>
      <c r="U9" s="26"/>
      <c r="V9" s="26"/>
      <c r="W9" s="26"/>
    </row>
    <row r="10" spans="1:24" ht="30" customHeight="1" thickBot="1">
      <c r="A10" s="72"/>
      <c r="B10" s="122"/>
      <c r="C10" s="122"/>
      <c r="D10" s="122"/>
      <c r="E10" s="122"/>
      <c r="F10" s="122"/>
      <c r="G10" s="122"/>
      <c r="H10" s="122"/>
      <c r="I10" s="122"/>
      <c r="J10" s="122"/>
      <c r="K10" s="111"/>
      <c r="L10" s="111"/>
      <c r="M10" s="111"/>
      <c r="N10" s="111"/>
      <c r="O10" s="73"/>
      <c r="P10" s="74"/>
      <c r="Q10" s="74"/>
      <c r="R10" s="123" t="s">
        <v>45</v>
      </c>
      <c r="S10" s="23"/>
      <c r="T10" s="23"/>
      <c r="U10" s="23"/>
      <c r="V10" s="23"/>
      <c r="W10" s="22"/>
    </row>
    <row r="11" spans="1:24" s="30" customFormat="1" ht="35.1" customHeight="1">
      <c r="A11" s="67"/>
      <c r="B11" s="850" t="s">
        <v>4</v>
      </c>
      <c r="C11" s="851"/>
      <c r="D11" s="851"/>
      <c r="E11" s="851"/>
      <c r="F11" s="851"/>
      <c r="G11" s="851"/>
      <c r="H11" s="272"/>
      <c r="I11" s="852" t="s">
        <v>38</v>
      </c>
      <c r="J11" s="853"/>
      <c r="K11" s="853"/>
      <c r="L11" s="853"/>
      <c r="M11" s="853"/>
      <c r="N11" s="853"/>
      <c r="O11" s="853"/>
      <c r="P11" s="853"/>
      <c r="Q11" s="854"/>
      <c r="R11" s="855"/>
      <c r="S11" s="31"/>
      <c r="T11" s="31"/>
      <c r="U11" s="31"/>
      <c r="V11" s="31"/>
      <c r="W11" s="34"/>
    </row>
    <row r="12" spans="1:24" s="30" customFormat="1" ht="35.1" customHeight="1">
      <c r="A12" s="67"/>
      <c r="B12" s="856" t="s">
        <v>33</v>
      </c>
      <c r="C12" s="819"/>
      <c r="D12" s="817" t="s">
        <v>50</v>
      </c>
      <c r="E12" s="818"/>
      <c r="F12" s="818"/>
      <c r="G12" s="818"/>
      <c r="H12" s="820"/>
      <c r="I12" s="859" t="s">
        <v>33</v>
      </c>
      <c r="J12" s="860"/>
      <c r="K12" s="817" t="s">
        <v>39</v>
      </c>
      <c r="L12" s="818"/>
      <c r="M12" s="818"/>
      <c r="N12" s="819"/>
      <c r="O12" s="817" t="s">
        <v>40</v>
      </c>
      <c r="P12" s="818"/>
      <c r="Q12" s="818"/>
      <c r="R12" s="820"/>
      <c r="S12" s="31"/>
      <c r="T12" s="31"/>
      <c r="U12" s="31"/>
      <c r="V12" s="31"/>
      <c r="W12" s="34"/>
    </row>
    <row r="13" spans="1:24" s="30" customFormat="1" ht="35.1" customHeight="1">
      <c r="A13" s="67"/>
      <c r="B13" s="857"/>
      <c r="C13" s="858"/>
      <c r="D13" s="129"/>
      <c r="E13" s="129"/>
      <c r="F13" s="129"/>
      <c r="G13" s="864" t="s">
        <v>41</v>
      </c>
      <c r="H13" s="865"/>
      <c r="I13" s="857"/>
      <c r="J13" s="858"/>
      <c r="K13" s="129"/>
      <c r="L13" s="129"/>
      <c r="M13" s="273"/>
      <c r="N13" s="131" t="s">
        <v>41</v>
      </c>
      <c r="O13" s="132"/>
      <c r="P13" s="129"/>
      <c r="Q13" s="129"/>
      <c r="R13" s="133" t="s">
        <v>41</v>
      </c>
      <c r="S13" s="31"/>
      <c r="T13" s="31"/>
      <c r="U13" s="31"/>
      <c r="V13" s="31"/>
      <c r="W13" s="34"/>
    </row>
    <row r="14" spans="1:24" s="26" customFormat="1" ht="35.1" customHeight="1">
      <c r="A14" s="69"/>
      <c r="B14" s="787">
        <f>'交付申請（入力フォーム）'!W65</f>
        <v>0</v>
      </c>
      <c r="C14" s="788"/>
      <c r="D14" s="373" t="s">
        <v>248</v>
      </c>
      <c r="E14" s="374"/>
      <c r="F14" s="374" t="s">
        <v>249</v>
      </c>
      <c r="G14" s="799" t="s">
        <v>251</v>
      </c>
      <c r="H14" s="800"/>
      <c r="I14" s="810" t="s">
        <v>227</v>
      </c>
      <c r="J14" s="811"/>
      <c r="K14" s="373" t="s">
        <v>248</v>
      </c>
      <c r="L14" s="374"/>
      <c r="M14" s="374" t="s">
        <v>249</v>
      </c>
      <c r="N14" s="388" t="s">
        <v>251</v>
      </c>
      <c r="O14" s="373" t="s">
        <v>248</v>
      </c>
      <c r="P14" s="374"/>
      <c r="Q14" s="374" t="s">
        <v>249</v>
      </c>
      <c r="R14" s="391" t="s">
        <v>251</v>
      </c>
      <c r="S14" s="27"/>
      <c r="T14" s="27"/>
      <c r="U14" s="27"/>
      <c r="V14" s="27"/>
      <c r="W14" s="24"/>
    </row>
    <row r="15" spans="1:24" s="26" customFormat="1" ht="35.1" customHeight="1">
      <c r="A15" s="69"/>
      <c r="B15" s="797"/>
      <c r="C15" s="798"/>
      <c r="D15" s="134"/>
      <c r="E15" s="298">
        <f>'交付申請（入力フォーム）'!Z65</f>
        <v>0</v>
      </c>
      <c r="F15" s="135"/>
      <c r="G15" s="785">
        <f>'交付申請（入力フォーム）'!AB65</f>
        <v>0</v>
      </c>
      <c r="H15" s="786"/>
      <c r="I15" s="812"/>
      <c r="J15" s="813"/>
      <c r="K15" s="134"/>
      <c r="L15" s="298">
        <f>'交付申請（入力フォーム）'!AH65</f>
        <v>0</v>
      </c>
      <c r="M15" s="135"/>
      <c r="N15" s="389">
        <f>'交付申請（入力フォーム）'!AJ65</f>
        <v>0</v>
      </c>
      <c r="O15" s="134"/>
      <c r="P15" s="298">
        <f>'交付申請（入力フォーム）'!AL65</f>
        <v>0</v>
      </c>
      <c r="Q15" s="135"/>
      <c r="R15" s="392">
        <f>'交付申請（入力フォーム）'!AN65</f>
        <v>0</v>
      </c>
      <c r="S15" s="27"/>
      <c r="T15" s="27"/>
      <c r="U15" s="27"/>
      <c r="V15" s="27"/>
      <c r="W15" s="24"/>
    </row>
    <row r="16" spans="1:24" s="26" customFormat="1" ht="35.1" customHeight="1">
      <c r="A16" s="69"/>
      <c r="B16" s="787">
        <f>'交付申請（入力フォーム）'!W66</f>
        <v>0</v>
      </c>
      <c r="C16" s="788"/>
      <c r="D16" s="373" t="s">
        <v>248</v>
      </c>
      <c r="E16" s="374"/>
      <c r="F16" s="374" t="s">
        <v>249</v>
      </c>
      <c r="G16" s="799" t="s">
        <v>251</v>
      </c>
      <c r="H16" s="800"/>
      <c r="I16" s="810" t="s">
        <v>228</v>
      </c>
      <c r="J16" s="811"/>
      <c r="K16" s="373" t="s">
        <v>248</v>
      </c>
      <c r="L16" s="374"/>
      <c r="M16" s="374" t="s">
        <v>249</v>
      </c>
      <c r="N16" s="388" t="s">
        <v>251</v>
      </c>
      <c r="O16" s="373" t="s">
        <v>248</v>
      </c>
      <c r="P16" s="374"/>
      <c r="Q16" s="374" t="s">
        <v>249</v>
      </c>
      <c r="R16" s="391" t="s">
        <v>251</v>
      </c>
      <c r="S16" s="27"/>
      <c r="T16" s="27"/>
      <c r="U16" s="27"/>
      <c r="V16" s="27"/>
      <c r="W16" s="24"/>
    </row>
    <row r="17" spans="1:23" s="26" customFormat="1" ht="35.1" customHeight="1">
      <c r="A17" s="69"/>
      <c r="B17" s="797"/>
      <c r="C17" s="798"/>
      <c r="D17" s="134"/>
      <c r="E17" s="298">
        <f>'交付申請（入力フォーム）'!Z66</f>
        <v>0</v>
      </c>
      <c r="F17" s="135"/>
      <c r="G17" s="785">
        <f>'交付申請（入力フォーム）'!AB66</f>
        <v>0</v>
      </c>
      <c r="H17" s="786"/>
      <c r="I17" s="812"/>
      <c r="J17" s="813"/>
      <c r="K17" s="134"/>
      <c r="L17" s="298">
        <f>'交付申請（入力フォーム）'!AH66</f>
        <v>0</v>
      </c>
      <c r="M17" s="135"/>
      <c r="N17" s="389">
        <f>'交付申請（入力フォーム）'!AJ66</f>
        <v>0</v>
      </c>
      <c r="O17" s="134"/>
      <c r="P17" s="298">
        <f>'交付申請（入力フォーム）'!AL66</f>
        <v>0</v>
      </c>
      <c r="Q17" s="135"/>
      <c r="R17" s="392">
        <f>'交付申請（入力フォーム）'!AN66</f>
        <v>0</v>
      </c>
      <c r="S17" s="27"/>
      <c r="T17" s="27"/>
      <c r="U17" s="27"/>
      <c r="V17" s="27"/>
      <c r="W17" s="24"/>
    </row>
    <row r="18" spans="1:23" s="26" customFormat="1" ht="35.1" customHeight="1">
      <c r="A18" s="69"/>
      <c r="B18" s="787">
        <f>'交付申請（入力フォーム）'!W67</f>
        <v>0</v>
      </c>
      <c r="C18" s="788"/>
      <c r="D18" s="373" t="s">
        <v>248</v>
      </c>
      <c r="E18" s="374"/>
      <c r="F18" s="374" t="s">
        <v>249</v>
      </c>
      <c r="G18" s="799" t="s">
        <v>251</v>
      </c>
      <c r="H18" s="800"/>
      <c r="I18" s="810" t="s">
        <v>229</v>
      </c>
      <c r="J18" s="811"/>
      <c r="K18" s="373" t="s">
        <v>248</v>
      </c>
      <c r="L18" s="374"/>
      <c r="M18" s="374" t="s">
        <v>249</v>
      </c>
      <c r="N18" s="388" t="s">
        <v>251</v>
      </c>
      <c r="O18" s="373" t="s">
        <v>248</v>
      </c>
      <c r="P18" s="374"/>
      <c r="Q18" s="374" t="s">
        <v>249</v>
      </c>
      <c r="R18" s="391" t="s">
        <v>251</v>
      </c>
      <c r="S18" s="27"/>
      <c r="T18" s="27"/>
      <c r="U18" s="27"/>
      <c r="V18" s="27"/>
      <c r="W18" s="24"/>
    </row>
    <row r="19" spans="1:23" s="26" customFormat="1" ht="35.1" customHeight="1">
      <c r="A19" s="69"/>
      <c r="B19" s="797"/>
      <c r="C19" s="798"/>
      <c r="D19" s="134"/>
      <c r="E19" s="298">
        <f>'交付申請（入力フォーム）'!Z67</f>
        <v>0</v>
      </c>
      <c r="F19" s="135"/>
      <c r="G19" s="785">
        <f>'交付申請（入力フォーム）'!AB67</f>
        <v>0</v>
      </c>
      <c r="H19" s="786"/>
      <c r="I19" s="812"/>
      <c r="J19" s="813"/>
      <c r="K19" s="134"/>
      <c r="L19" s="298">
        <f>'交付申請（入力フォーム）'!AH67</f>
        <v>0</v>
      </c>
      <c r="M19" s="135"/>
      <c r="N19" s="389">
        <f>'交付申請（入力フォーム）'!AJ67</f>
        <v>0</v>
      </c>
      <c r="O19" s="134"/>
      <c r="P19" s="298">
        <f>'交付申請（入力フォーム）'!AL67</f>
        <v>0</v>
      </c>
      <c r="Q19" s="135"/>
      <c r="R19" s="392">
        <f>'交付申請（入力フォーム）'!AN67</f>
        <v>0</v>
      </c>
      <c r="S19" s="27"/>
      <c r="T19" s="27"/>
      <c r="U19" s="27"/>
      <c r="V19" s="27"/>
      <c r="W19" s="24"/>
    </row>
    <row r="20" spans="1:23" s="26" customFormat="1" ht="35.1" customHeight="1">
      <c r="A20" s="69"/>
      <c r="B20" s="787">
        <f>'交付申請（入力フォーム）'!W68</f>
        <v>0</v>
      </c>
      <c r="C20" s="788"/>
      <c r="D20" s="373" t="s">
        <v>248</v>
      </c>
      <c r="E20" s="374"/>
      <c r="F20" s="374" t="s">
        <v>249</v>
      </c>
      <c r="G20" s="799" t="s">
        <v>251</v>
      </c>
      <c r="H20" s="800"/>
      <c r="I20" s="810" t="s">
        <v>230</v>
      </c>
      <c r="J20" s="811"/>
      <c r="K20" s="373" t="s">
        <v>248</v>
      </c>
      <c r="L20" s="374"/>
      <c r="M20" s="374" t="s">
        <v>249</v>
      </c>
      <c r="N20" s="388" t="s">
        <v>251</v>
      </c>
      <c r="O20" s="373" t="s">
        <v>248</v>
      </c>
      <c r="P20" s="374"/>
      <c r="Q20" s="374" t="s">
        <v>249</v>
      </c>
      <c r="R20" s="391" t="s">
        <v>251</v>
      </c>
      <c r="S20" s="27"/>
      <c r="T20" s="27"/>
      <c r="U20" s="27"/>
      <c r="V20" s="27"/>
      <c r="W20" s="24"/>
    </row>
    <row r="21" spans="1:23" s="26" customFormat="1" ht="35.1" customHeight="1">
      <c r="A21" s="69"/>
      <c r="B21" s="797"/>
      <c r="C21" s="798"/>
      <c r="D21" s="134"/>
      <c r="E21" s="298">
        <f>'交付申請（入力フォーム）'!Z68</f>
        <v>0</v>
      </c>
      <c r="F21" s="135"/>
      <c r="G21" s="785">
        <f>'交付申請（入力フォーム）'!AB68</f>
        <v>0</v>
      </c>
      <c r="H21" s="786"/>
      <c r="I21" s="812"/>
      <c r="J21" s="813"/>
      <c r="K21" s="134"/>
      <c r="L21" s="298">
        <f>'交付申請（入力フォーム）'!AH68</f>
        <v>0</v>
      </c>
      <c r="M21" s="135"/>
      <c r="N21" s="389">
        <f>'交付申請（入力フォーム）'!AJ68</f>
        <v>0</v>
      </c>
      <c r="O21" s="134"/>
      <c r="P21" s="298">
        <f>'交付申請（入力フォーム）'!AL68</f>
        <v>0</v>
      </c>
      <c r="Q21" s="135"/>
      <c r="R21" s="392">
        <f>'交付申請（入力フォーム）'!AN68</f>
        <v>0</v>
      </c>
      <c r="S21" s="27"/>
      <c r="T21" s="27"/>
      <c r="U21" s="27"/>
      <c r="V21" s="27"/>
      <c r="W21" s="24"/>
    </row>
    <row r="22" spans="1:23" s="26" customFormat="1" ht="35.1" customHeight="1">
      <c r="A22" s="69"/>
      <c r="B22" s="787">
        <f>'交付申請（入力フォーム）'!W69</f>
        <v>0</v>
      </c>
      <c r="C22" s="788"/>
      <c r="D22" s="373" t="s">
        <v>248</v>
      </c>
      <c r="E22" s="374"/>
      <c r="F22" s="374" t="s">
        <v>249</v>
      </c>
      <c r="G22" s="799" t="s">
        <v>251</v>
      </c>
      <c r="H22" s="800"/>
      <c r="I22" s="810" t="s">
        <v>231</v>
      </c>
      <c r="J22" s="811"/>
      <c r="K22" s="373" t="s">
        <v>248</v>
      </c>
      <c r="L22" s="374"/>
      <c r="M22" s="374" t="s">
        <v>249</v>
      </c>
      <c r="N22" s="388" t="s">
        <v>251</v>
      </c>
      <c r="O22" s="373" t="s">
        <v>248</v>
      </c>
      <c r="P22" s="374"/>
      <c r="Q22" s="374" t="s">
        <v>249</v>
      </c>
      <c r="R22" s="391" t="s">
        <v>251</v>
      </c>
      <c r="S22" s="27"/>
      <c r="T22" s="27"/>
      <c r="U22" s="27"/>
      <c r="V22" s="27"/>
      <c r="W22" s="24"/>
    </row>
    <row r="23" spans="1:23" s="26" customFormat="1" ht="35.1" customHeight="1">
      <c r="A23" s="69"/>
      <c r="B23" s="797"/>
      <c r="C23" s="798"/>
      <c r="D23" s="134"/>
      <c r="E23" s="298">
        <f>'交付申請（入力フォーム）'!Z69</f>
        <v>0</v>
      </c>
      <c r="F23" s="135"/>
      <c r="G23" s="785">
        <f>'交付申請（入力フォーム）'!AB69</f>
        <v>0</v>
      </c>
      <c r="H23" s="786"/>
      <c r="I23" s="812"/>
      <c r="J23" s="813"/>
      <c r="K23" s="134"/>
      <c r="L23" s="298">
        <f>'交付申請（入力フォーム）'!AH69</f>
        <v>0</v>
      </c>
      <c r="M23" s="135"/>
      <c r="N23" s="389">
        <f>'交付申請（入力フォーム）'!AJ69</f>
        <v>0</v>
      </c>
      <c r="O23" s="134"/>
      <c r="P23" s="298">
        <f>'交付申請（入力フォーム）'!AL69</f>
        <v>0</v>
      </c>
      <c r="Q23" s="135"/>
      <c r="R23" s="392">
        <f>'交付申請（入力フォーム）'!AN69</f>
        <v>0</v>
      </c>
      <c r="S23" s="27"/>
      <c r="T23" s="27"/>
      <c r="U23" s="27"/>
      <c r="V23" s="27"/>
      <c r="W23" s="24"/>
    </row>
    <row r="24" spans="1:23" s="26" customFormat="1" ht="35.1" customHeight="1">
      <c r="A24" s="69"/>
      <c r="B24" s="787">
        <f>'交付申請（入力フォーム）'!W70</f>
        <v>0</v>
      </c>
      <c r="C24" s="788"/>
      <c r="D24" s="373" t="s">
        <v>248</v>
      </c>
      <c r="E24" s="374"/>
      <c r="F24" s="374" t="s">
        <v>249</v>
      </c>
      <c r="G24" s="799" t="s">
        <v>251</v>
      </c>
      <c r="H24" s="800"/>
      <c r="I24" s="810" t="s">
        <v>232</v>
      </c>
      <c r="J24" s="811"/>
      <c r="K24" s="373" t="s">
        <v>248</v>
      </c>
      <c r="L24" s="374"/>
      <c r="M24" s="374" t="s">
        <v>249</v>
      </c>
      <c r="N24" s="388" t="s">
        <v>251</v>
      </c>
      <c r="O24" s="373" t="s">
        <v>248</v>
      </c>
      <c r="P24" s="374"/>
      <c r="Q24" s="374" t="s">
        <v>249</v>
      </c>
      <c r="R24" s="391" t="s">
        <v>251</v>
      </c>
      <c r="S24" s="27"/>
      <c r="T24" s="27"/>
      <c r="U24" s="27"/>
      <c r="V24" s="27"/>
      <c r="W24" s="24"/>
    </row>
    <row r="25" spans="1:23" s="26" customFormat="1" ht="35.1" customHeight="1">
      <c r="A25" s="69"/>
      <c r="B25" s="797"/>
      <c r="C25" s="798"/>
      <c r="D25" s="134"/>
      <c r="E25" s="298">
        <f>'交付申請（入力フォーム）'!Z70</f>
        <v>0</v>
      </c>
      <c r="F25" s="135"/>
      <c r="G25" s="785">
        <f>'交付申請（入力フォーム）'!AB70</f>
        <v>0</v>
      </c>
      <c r="H25" s="786"/>
      <c r="I25" s="812"/>
      <c r="J25" s="813"/>
      <c r="K25" s="134"/>
      <c r="L25" s="298">
        <f>'交付申請（入力フォーム）'!AH70</f>
        <v>0</v>
      </c>
      <c r="M25" s="135"/>
      <c r="N25" s="389">
        <f>'交付申請（入力フォーム）'!AJ70</f>
        <v>0</v>
      </c>
      <c r="O25" s="134"/>
      <c r="P25" s="298">
        <f>'交付申請（入力フォーム）'!AL70</f>
        <v>0</v>
      </c>
      <c r="Q25" s="135"/>
      <c r="R25" s="392">
        <f>'交付申請（入力フォーム）'!AN70</f>
        <v>0</v>
      </c>
      <c r="S25" s="27"/>
      <c r="T25" s="27"/>
      <c r="U25" s="27"/>
      <c r="V25" s="27"/>
      <c r="W25" s="24"/>
    </row>
    <row r="26" spans="1:23" s="26" customFormat="1" ht="35.1" customHeight="1">
      <c r="A26" s="69"/>
      <c r="B26" s="787">
        <f>'交付申請（入力フォーム）'!W71</f>
        <v>0</v>
      </c>
      <c r="C26" s="788"/>
      <c r="D26" s="373" t="s">
        <v>248</v>
      </c>
      <c r="E26" s="374"/>
      <c r="F26" s="374" t="s">
        <v>249</v>
      </c>
      <c r="G26" s="799" t="s">
        <v>251</v>
      </c>
      <c r="H26" s="800"/>
      <c r="I26" s="791" t="str">
        <f>"その他（"&amp;'交付申請（入力フォーム）'!AF71&amp;"）"</f>
        <v>その他（）</v>
      </c>
      <c r="J26" s="792"/>
      <c r="K26" s="373" t="s">
        <v>248</v>
      </c>
      <c r="L26" s="374"/>
      <c r="M26" s="374" t="s">
        <v>249</v>
      </c>
      <c r="N26" s="388" t="s">
        <v>251</v>
      </c>
      <c r="O26" s="373" t="s">
        <v>248</v>
      </c>
      <c r="P26" s="374"/>
      <c r="Q26" s="374" t="s">
        <v>249</v>
      </c>
      <c r="R26" s="391" t="s">
        <v>251</v>
      </c>
      <c r="S26" s="27"/>
      <c r="T26" s="27"/>
      <c r="U26" s="27"/>
      <c r="V26" s="27"/>
      <c r="W26" s="24"/>
    </row>
    <row r="27" spans="1:23" s="26" customFormat="1" ht="35.1" customHeight="1">
      <c r="A27" s="69"/>
      <c r="B27" s="797"/>
      <c r="C27" s="798"/>
      <c r="D27" s="134"/>
      <c r="E27" s="298">
        <f>'交付申請（入力フォーム）'!Z71</f>
        <v>0</v>
      </c>
      <c r="F27" s="135"/>
      <c r="G27" s="785">
        <f>'交付申請（入力フォーム）'!AB71</f>
        <v>0</v>
      </c>
      <c r="H27" s="786"/>
      <c r="I27" s="793"/>
      <c r="J27" s="794"/>
      <c r="K27" s="134"/>
      <c r="L27" s="298">
        <f>'交付申請（入力フォーム）'!AH71</f>
        <v>0</v>
      </c>
      <c r="M27" s="135"/>
      <c r="N27" s="389">
        <f>'交付申請（入力フォーム）'!AJ71</f>
        <v>0</v>
      </c>
      <c r="O27" s="134"/>
      <c r="P27" s="298">
        <f>'交付申請（入力フォーム）'!AL71</f>
        <v>0</v>
      </c>
      <c r="Q27" s="135"/>
      <c r="R27" s="392">
        <f>'交付申請（入力フォーム）'!AN71</f>
        <v>0</v>
      </c>
      <c r="S27" s="27"/>
      <c r="T27" s="27"/>
      <c r="U27" s="27"/>
      <c r="V27" s="27"/>
      <c r="W27" s="24"/>
    </row>
    <row r="28" spans="1:23" s="26" customFormat="1" ht="35.1" customHeight="1">
      <c r="A28" s="69"/>
      <c r="B28" s="787">
        <f>'交付申請（入力フォーム）'!W72</f>
        <v>0</v>
      </c>
      <c r="C28" s="788"/>
      <c r="D28" s="373" t="s">
        <v>248</v>
      </c>
      <c r="E28" s="374"/>
      <c r="F28" s="374" t="s">
        <v>249</v>
      </c>
      <c r="G28" s="799" t="s">
        <v>251</v>
      </c>
      <c r="H28" s="800"/>
      <c r="I28" s="791" t="str">
        <f>"その他（"&amp;'交付申請（入力フォーム）'!AF72&amp;"）"</f>
        <v>その他（）</v>
      </c>
      <c r="J28" s="792"/>
      <c r="K28" s="373" t="s">
        <v>248</v>
      </c>
      <c r="L28" s="374"/>
      <c r="M28" s="374" t="s">
        <v>249</v>
      </c>
      <c r="N28" s="388" t="s">
        <v>251</v>
      </c>
      <c r="O28" s="373" t="s">
        <v>248</v>
      </c>
      <c r="P28" s="374"/>
      <c r="Q28" s="374" t="s">
        <v>249</v>
      </c>
      <c r="R28" s="391" t="s">
        <v>251</v>
      </c>
      <c r="S28" s="27"/>
      <c r="T28" s="27"/>
      <c r="U28" s="27"/>
      <c r="V28" s="27"/>
      <c r="W28" s="24"/>
    </row>
    <row r="29" spans="1:23" s="26" customFormat="1" ht="35.1" customHeight="1">
      <c r="A29" s="69"/>
      <c r="B29" s="797"/>
      <c r="C29" s="798"/>
      <c r="D29" s="134"/>
      <c r="E29" s="298">
        <f>'交付申請（入力フォーム）'!Z72</f>
        <v>0</v>
      </c>
      <c r="F29" s="135"/>
      <c r="G29" s="785">
        <f>'交付申請（入力フォーム）'!AB72</f>
        <v>0</v>
      </c>
      <c r="H29" s="786"/>
      <c r="I29" s="793"/>
      <c r="J29" s="794"/>
      <c r="K29" s="134"/>
      <c r="L29" s="298">
        <f>'交付申請（入力フォーム）'!AH72</f>
        <v>0</v>
      </c>
      <c r="M29" s="135"/>
      <c r="N29" s="389">
        <f>'交付申請（入力フォーム）'!AJ72</f>
        <v>0</v>
      </c>
      <c r="O29" s="134"/>
      <c r="P29" s="298">
        <f>'交付申請（入力フォーム）'!AL72</f>
        <v>0</v>
      </c>
      <c r="Q29" s="135"/>
      <c r="R29" s="392">
        <f>'交付申請（入力フォーム）'!AN72</f>
        <v>0</v>
      </c>
      <c r="S29" s="27"/>
      <c r="T29" s="27"/>
      <c r="U29" s="27"/>
      <c r="V29" s="27"/>
      <c r="W29" s="24"/>
    </row>
    <row r="30" spans="1:23" s="26" customFormat="1" ht="35.1" customHeight="1">
      <c r="A30" s="69"/>
      <c r="B30" s="787">
        <f>'交付申請（入力フォーム）'!W73</f>
        <v>0</v>
      </c>
      <c r="C30" s="788"/>
      <c r="D30" s="373" t="s">
        <v>248</v>
      </c>
      <c r="E30" s="374"/>
      <c r="F30" s="374" t="s">
        <v>249</v>
      </c>
      <c r="G30" s="799" t="s">
        <v>251</v>
      </c>
      <c r="H30" s="800"/>
      <c r="I30" s="791" t="str">
        <f>"その他（"&amp;'交付申請（入力フォーム）'!AF73&amp;"）"</f>
        <v>その他（）</v>
      </c>
      <c r="J30" s="792"/>
      <c r="K30" s="373" t="s">
        <v>248</v>
      </c>
      <c r="L30" s="374"/>
      <c r="M30" s="374" t="s">
        <v>249</v>
      </c>
      <c r="N30" s="388" t="s">
        <v>251</v>
      </c>
      <c r="O30" s="373" t="s">
        <v>248</v>
      </c>
      <c r="P30" s="374"/>
      <c r="Q30" s="374" t="s">
        <v>249</v>
      </c>
      <c r="R30" s="391" t="s">
        <v>251</v>
      </c>
      <c r="S30" s="27"/>
      <c r="T30" s="27"/>
      <c r="U30" s="27"/>
      <c r="V30" s="27"/>
      <c r="W30" s="24"/>
    </row>
    <row r="31" spans="1:23" s="26" customFormat="1" ht="35.1" customHeight="1">
      <c r="A31" s="69"/>
      <c r="B31" s="797"/>
      <c r="C31" s="798"/>
      <c r="D31" s="134"/>
      <c r="E31" s="298">
        <f>'交付申請（入力フォーム）'!Z73</f>
        <v>0</v>
      </c>
      <c r="F31" s="135"/>
      <c r="G31" s="785">
        <f>'交付申請（入力フォーム）'!AB73</f>
        <v>0</v>
      </c>
      <c r="H31" s="786"/>
      <c r="I31" s="793"/>
      <c r="J31" s="794"/>
      <c r="K31" s="134"/>
      <c r="L31" s="298">
        <f>'交付申請（入力フォーム）'!AH73</f>
        <v>0</v>
      </c>
      <c r="M31" s="135"/>
      <c r="N31" s="389">
        <f>'交付申請（入力フォーム）'!AJ73</f>
        <v>0</v>
      </c>
      <c r="O31" s="134"/>
      <c r="P31" s="298">
        <f>'交付申請（入力フォーム）'!AL73</f>
        <v>0</v>
      </c>
      <c r="Q31" s="135"/>
      <c r="R31" s="392">
        <f>'交付申請（入力フォーム）'!AN73</f>
        <v>0</v>
      </c>
      <c r="S31" s="27"/>
      <c r="T31" s="27"/>
      <c r="U31" s="27"/>
      <c r="V31" s="27"/>
      <c r="W31" s="24"/>
    </row>
    <row r="32" spans="1:23" s="26" customFormat="1" ht="35.1" customHeight="1">
      <c r="A32" s="69"/>
      <c r="B32" s="787">
        <f>'交付申請（入力フォーム）'!W74</f>
        <v>0</v>
      </c>
      <c r="C32" s="788"/>
      <c r="D32" s="373" t="s">
        <v>248</v>
      </c>
      <c r="E32" s="374"/>
      <c r="F32" s="374" t="s">
        <v>249</v>
      </c>
      <c r="G32" s="799" t="s">
        <v>251</v>
      </c>
      <c r="H32" s="800"/>
      <c r="I32" s="791" t="str">
        <f>"その他（"&amp;'交付申請（入力フォーム）'!AF74&amp;"）"</f>
        <v>その他（）</v>
      </c>
      <c r="J32" s="792"/>
      <c r="K32" s="373" t="s">
        <v>248</v>
      </c>
      <c r="L32" s="374"/>
      <c r="M32" s="374" t="s">
        <v>249</v>
      </c>
      <c r="N32" s="388" t="s">
        <v>251</v>
      </c>
      <c r="O32" s="373" t="s">
        <v>248</v>
      </c>
      <c r="P32" s="374"/>
      <c r="Q32" s="374" t="s">
        <v>249</v>
      </c>
      <c r="R32" s="391" t="s">
        <v>251</v>
      </c>
      <c r="S32" s="27"/>
      <c r="T32" s="27"/>
      <c r="U32" s="27"/>
      <c r="V32" s="27"/>
      <c r="W32" s="24"/>
    </row>
    <row r="33" spans="1:23" s="26" customFormat="1" ht="35.1" customHeight="1">
      <c r="A33" s="69"/>
      <c r="B33" s="797"/>
      <c r="C33" s="798"/>
      <c r="D33" s="134"/>
      <c r="E33" s="298">
        <f>'交付申請（入力フォーム）'!Z74</f>
        <v>0</v>
      </c>
      <c r="F33" s="135"/>
      <c r="G33" s="785">
        <f>'交付申請（入力フォーム）'!AB74</f>
        <v>0</v>
      </c>
      <c r="H33" s="786"/>
      <c r="I33" s="793"/>
      <c r="J33" s="794"/>
      <c r="K33" s="134"/>
      <c r="L33" s="298">
        <f>'交付申請（入力フォーム）'!AH74</f>
        <v>0</v>
      </c>
      <c r="M33" s="135"/>
      <c r="N33" s="389"/>
      <c r="O33" s="134"/>
      <c r="P33" s="298">
        <f>'交付申請（入力フォーム）'!AL74</f>
        <v>0</v>
      </c>
      <c r="Q33" s="135"/>
      <c r="R33" s="392">
        <f>'交付申請（入力フォーム）'!AN74</f>
        <v>0</v>
      </c>
      <c r="S33" s="27"/>
      <c r="T33" s="27"/>
      <c r="U33" s="27"/>
      <c r="V33" s="27"/>
      <c r="W33" s="24"/>
    </row>
    <row r="34" spans="1:23" s="26" customFormat="1" ht="35.1" customHeight="1">
      <c r="A34" s="69"/>
      <c r="B34" s="787">
        <f>'交付申請（入力フォーム）'!W75</f>
        <v>0</v>
      </c>
      <c r="C34" s="788"/>
      <c r="D34" s="373" t="s">
        <v>248</v>
      </c>
      <c r="E34" s="374"/>
      <c r="F34" s="375" t="s">
        <v>249</v>
      </c>
      <c r="G34" s="799" t="s">
        <v>251</v>
      </c>
      <c r="H34" s="800"/>
      <c r="I34" s="791" t="str">
        <f>"その他（"&amp;'交付申請（入力フォーム）'!AF75&amp;"）"</f>
        <v>その他（）</v>
      </c>
      <c r="J34" s="792"/>
      <c r="K34" s="373" t="s">
        <v>248</v>
      </c>
      <c r="L34" s="374"/>
      <c r="M34" s="374" t="s">
        <v>249</v>
      </c>
      <c r="N34" s="388" t="s">
        <v>251</v>
      </c>
      <c r="O34" s="373" t="s">
        <v>248</v>
      </c>
      <c r="P34" s="374"/>
      <c r="Q34" s="375" t="s">
        <v>249</v>
      </c>
      <c r="R34" s="391" t="s">
        <v>251</v>
      </c>
      <c r="S34" s="27"/>
      <c r="T34" s="27"/>
      <c r="U34" s="27"/>
      <c r="V34" s="27"/>
      <c r="W34" s="24"/>
    </row>
    <row r="35" spans="1:23" s="26" customFormat="1" ht="35.1" customHeight="1">
      <c r="A35" s="69"/>
      <c r="B35" s="797"/>
      <c r="C35" s="798"/>
      <c r="D35" s="376"/>
      <c r="E35" s="298">
        <f>'交付申請（入力フォーム）'!Z75</f>
        <v>0</v>
      </c>
      <c r="F35" s="135"/>
      <c r="G35" s="785">
        <f>'交付申請（入力フォーム）'!AB75</f>
        <v>0</v>
      </c>
      <c r="H35" s="786"/>
      <c r="I35" s="793"/>
      <c r="J35" s="794"/>
      <c r="K35" s="376"/>
      <c r="L35" s="298">
        <f>'交付申請（入力フォーム）'!AH75</f>
        <v>0</v>
      </c>
      <c r="M35" s="377"/>
      <c r="N35" s="389">
        <f>'交付申請（入力フォーム）'!AJ75</f>
        <v>0</v>
      </c>
      <c r="O35" s="376"/>
      <c r="P35" s="298">
        <f>'交付申請（入力フォーム）'!AL75</f>
        <v>0</v>
      </c>
      <c r="Q35" s="135"/>
      <c r="R35" s="392">
        <f>'交付申請（入力フォーム）'!AN75</f>
        <v>0</v>
      </c>
      <c r="S35" s="27"/>
      <c r="T35" s="27"/>
      <c r="U35" s="27"/>
      <c r="V35" s="27"/>
      <c r="W35" s="24"/>
    </row>
    <row r="36" spans="1:23" s="26" customFormat="1" ht="35.1" customHeight="1">
      <c r="A36" s="69"/>
      <c r="B36" s="787">
        <f>'交付申請（入力フォーム）'!W76</f>
        <v>0</v>
      </c>
      <c r="C36" s="788"/>
      <c r="D36" s="373" t="s">
        <v>248</v>
      </c>
      <c r="E36" s="374"/>
      <c r="F36" s="374" t="s">
        <v>249</v>
      </c>
      <c r="G36" s="799" t="s">
        <v>251</v>
      </c>
      <c r="H36" s="800"/>
      <c r="I36" s="791" t="str">
        <f>"その他（"&amp;'交付申請（入力フォーム）'!AF76&amp;"）"</f>
        <v>その他（）</v>
      </c>
      <c r="J36" s="792"/>
      <c r="K36" s="373" t="s">
        <v>248</v>
      </c>
      <c r="L36" s="374"/>
      <c r="M36" s="374" t="s">
        <v>249</v>
      </c>
      <c r="N36" s="388" t="s">
        <v>251</v>
      </c>
      <c r="O36" s="373" t="s">
        <v>248</v>
      </c>
      <c r="P36" s="374"/>
      <c r="Q36" s="374" t="s">
        <v>249</v>
      </c>
      <c r="R36" s="391" t="s">
        <v>251</v>
      </c>
      <c r="S36" s="27"/>
      <c r="T36" s="27"/>
      <c r="U36" s="27"/>
      <c r="V36" s="27"/>
      <c r="W36" s="24"/>
    </row>
    <row r="37" spans="1:23" s="26" customFormat="1" ht="35.1" customHeight="1" thickBot="1">
      <c r="A37" s="69"/>
      <c r="B37" s="789"/>
      <c r="C37" s="790"/>
      <c r="D37" s="137"/>
      <c r="E37" s="302">
        <f>'交付申請（入力フォーム）'!Z76</f>
        <v>0</v>
      </c>
      <c r="F37" s="138"/>
      <c r="G37" s="881">
        <f>'交付申請（入力フォーム）'!AB76</f>
        <v>0</v>
      </c>
      <c r="H37" s="882"/>
      <c r="I37" s="795"/>
      <c r="J37" s="796"/>
      <c r="K37" s="137"/>
      <c r="L37" s="299">
        <f>'交付申請（入力フォーム）'!AH76</f>
        <v>0</v>
      </c>
      <c r="M37" s="138"/>
      <c r="N37" s="390">
        <f>'交付申請（入力フォーム）'!AJ76</f>
        <v>0</v>
      </c>
      <c r="O37" s="137"/>
      <c r="P37" s="302">
        <f>'交付申請（入力フォーム）'!AL76</f>
        <v>0</v>
      </c>
      <c r="Q37" s="138"/>
      <c r="R37" s="392">
        <f>'交付申請（入力フォーム）'!AN76</f>
        <v>0</v>
      </c>
      <c r="S37" s="27"/>
      <c r="T37" s="27"/>
      <c r="U37" s="27"/>
      <c r="V37" s="27"/>
      <c r="W37" s="24"/>
    </row>
    <row r="38" spans="1:23" s="26" customFormat="1" ht="35.1" customHeight="1" thickTop="1">
      <c r="A38" s="107"/>
      <c r="B38" s="870" t="s">
        <v>233</v>
      </c>
      <c r="C38" s="871"/>
      <c r="D38" s="378" t="s">
        <v>248</v>
      </c>
      <c r="E38" s="386"/>
      <c r="F38" s="380" t="s">
        <v>246</v>
      </c>
      <c r="G38" s="874"/>
      <c r="H38" s="875"/>
      <c r="I38" s="870" t="s">
        <v>233</v>
      </c>
      <c r="J38" s="871"/>
      <c r="K38" s="381" t="s">
        <v>248</v>
      </c>
      <c r="L38" s="382"/>
      <c r="M38" s="383" t="s">
        <v>246</v>
      </c>
      <c r="N38" s="866"/>
      <c r="O38" s="384" t="s">
        <v>248</v>
      </c>
      <c r="P38" s="382"/>
      <c r="Q38" s="385" t="s">
        <v>246</v>
      </c>
      <c r="R38" s="868"/>
      <c r="S38" s="387"/>
      <c r="W38" s="108"/>
    </row>
    <row r="39" spans="1:23" s="26" customFormat="1" ht="35.1" customHeight="1" thickBot="1">
      <c r="A39" s="107"/>
      <c r="B39" s="872"/>
      <c r="C39" s="873"/>
      <c r="D39" s="139"/>
      <c r="E39" s="300">
        <f>SUM(E15,E17,E19,E21,E23,E25,E27,E29,E31,E33,E35,E37)</f>
        <v>0</v>
      </c>
      <c r="F39" s="140"/>
      <c r="G39" s="876"/>
      <c r="H39" s="830"/>
      <c r="I39" s="872"/>
      <c r="J39" s="873"/>
      <c r="K39" s="139"/>
      <c r="L39" s="301">
        <f>SUM(L15,L17,L19,L21,L23,L25,L27,L29,L31,L33,L35,L37)</f>
        <v>0</v>
      </c>
      <c r="M39" s="141"/>
      <c r="N39" s="867"/>
      <c r="O39" s="281"/>
      <c r="P39" s="300">
        <f>ROUNDDOWN(IF(B8="■",SUM(P15,P17,P19,P21,P23,P25,P27,P29,P31,P33,P35,P37),15*P5),0)</f>
        <v>0</v>
      </c>
      <c r="Q39" s="140"/>
      <c r="R39" s="869"/>
      <c r="S39" s="387"/>
      <c r="W39" s="108"/>
    </row>
    <row r="40" spans="1:23" s="25" customFormat="1" ht="35.1" customHeight="1" thickBot="1">
      <c r="A40" s="71"/>
      <c r="B40" s="275"/>
      <c r="C40" s="275"/>
      <c r="D40" s="275"/>
      <c r="E40" s="275"/>
      <c r="F40" s="275"/>
      <c r="G40" s="275"/>
      <c r="H40" s="275"/>
      <c r="I40" s="275"/>
      <c r="J40" s="275"/>
      <c r="K40" s="275"/>
      <c r="L40" s="275"/>
      <c r="M40" s="275"/>
      <c r="N40" s="275"/>
      <c r="O40" s="275"/>
      <c r="P40" s="114"/>
      <c r="Q40" s="114"/>
      <c r="R40" s="114"/>
      <c r="S40" s="27"/>
      <c r="T40" s="27"/>
      <c r="U40" s="27"/>
      <c r="V40" s="27"/>
      <c r="W40" s="24"/>
    </row>
    <row r="41" spans="1:23" s="25" customFormat="1" ht="35.1" hidden="1" customHeight="1">
      <c r="A41" s="71"/>
      <c r="B41" s="114"/>
      <c r="C41" s="114"/>
      <c r="D41" s="114"/>
      <c r="E41" s="144"/>
      <c r="F41" s="145"/>
      <c r="G41" s="145"/>
      <c r="H41" s="114"/>
      <c r="I41" s="801" t="s">
        <v>47</v>
      </c>
      <c r="J41" s="827"/>
      <c r="K41" s="827"/>
      <c r="L41" s="827"/>
      <c r="M41" s="827"/>
      <c r="N41" s="828"/>
      <c r="O41" s="146"/>
      <c r="P41" s="147"/>
      <c r="Q41" s="148"/>
      <c r="R41" s="114"/>
      <c r="S41" s="27"/>
      <c r="T41" s="27"/>
      <c r="U41" s="27"/>
      <c r="V41" s="27"/>
      <c r="W41" s="24"/>
    </row>
    <row r="42" spans="1:23" s="25" customFormat="1" ht="35.1" hidden="1" customHeight="1" thickBot="1">
      <c r="A42" s="71"/>
      <c r="B42" s="114"/>
      <c r="C42" s="114"/>
      <c r="D42" s="114"/>
      <c r="E42" s="114"/>
      <c r="F42" s="114"/>
      <c r="G42" s="114"/>
      <c r="H42" s="114"/>
      <c r="I42" s="806"/>
      <c r="J42" s="829"/>
      <c r="K42" s="829"/>
      <c r="L42" s="829"/>
      <c r="M42" s="829"/>
      <c r="N42" s="830"/>
      <c r="O42" s="149"/>
      <c r="P42" s="150"/>
      <c r="Q42" s="151"/>
      <c r="R42" s="114"/>
      <c r="S42" s="27"/>
      <c r="T42" s="27"/>
      <c r="U42" s="27"/>
      <c r="V42" s="27"/>
      <c r="W42" s="24"/>
    </row>
    <row r="43" spans="1:23" s="25" customFormat="1" ht="35.1" hidden="1" customHeight="1">
      <c r="A43" s="71"/>
      <c r="B43" s="114"/>
      <c r="C43" s="114"/>
      <c r="D43" s="114"/>
      <c r="E43" s="275"/>
      <c r="F43" s="145"/>
      <c r="G43" s="145"/>
      <c r="H43" s="114"/>
      <c r="I43" s="845" t="s">
        <v>43</v>
      </c>
      <c r="J43" s="846"/>
      <c r="K43" s="278"/>
      <c r="L43" s="821">
        <v>1250</v>
      </c>
      <c r="M43" s="823" t="s">
        <v>44</v>
      </c>
      <c r="N43" s="824"/>
      <c r="O43" s="153"/>
      <c r="P43" s="147"/>
      <c r="Q43" s="154"/>
      <c r="R43" s="114"/>
      <c r="S43" s="27"/>
      <c r="T43" s="27"/>
      <c r="U43" s="27"/>
      <c r="V43" s="27"/>
      <c r="W43" s="24"/>
    </row>
    <row r="44" spans="1:23" s="25" customFormat="1" ht="35.1" hidden="1" customHeight="1" thickBot="1">
      <c r="A44" s="71"/>
      <c r="B44" s="114"/>
      <c r="C44" s="114"/>
      <c r="D44" s="114"/>
      <c r="E44" s="144"/>
      <c r="F44" s="114"/>
      <c r="G44" s="114"/>
      <c r="H44" s="114"/>
      <c r="I44" s="847"/>
      <c r="J44" s="848"/>
      <c r="K44" s="276"/>
      <c r="L44" s="822"/>
      <c r="M44" s="825"/>
      <c r="N44" s="826"/>
      <c r="O44" s="155"/>
      <c r="P44" s="150"/>
      <c r="Q44" s="156"/>
      <c r="R44" s="114"/>
      <c r="S44" s="27"/>
      <c r="T44" s="27"/>
      <c r="U44" s="27"/>
      <c r="V44" s="27"/>
      <c r="W44" s="24"/>
    </row>
    <row r="45" spans="1:23" s="26" customFormat="1" ht="35.1" customHeight="1">
      <c r="A45" s="69"/>
      <c r="B45" s="803"/>
      <c r="C45" s="803"/>
      <c r="D45" s="276"/>
      <c r="E45" s="157"/>
      <c r="F45" s="277"/>
      <c r="G45" s="114"/>
      <c r="H45" s="114"/>
      <c r="I45" s="804" t="s">
        <v>91</v>
      </c>
      <c r="J45" s="805"/>
      <c r="K45" s="158" t="s">
        <v>252</v>
      </c>
      <c r="L45" s="159"/>
      <c r="M45" s="160" t="s">
        <v>253</v>
      </c>
      <c r="N45" s="841" t="s">
        <v>89</v>
      </c>
      <c r="O45" s="161" t="s">
        <v>252</v>
      </c>
      <c r="P45" s="147"/>
      <c r="Q45" s="246" t="s">
        <v>253</v>
      </c>
      <c r="R45" s="114"/>
      <c r="S45" s="109"/>
      <c r="T45" s="27"/>
      <c r="U45" s="27"/>
      <c r="V45" s="27"/>
      <c r="W45" s="24"/>
    </row>
    <row r="46" spans="1:23" s="26" customFormat="1" ht="35.1" customHeight="1" thickBot="1">
      <c r="A46" s="69"/>
      <c r="B46" s="803"/>
      <c r="C46" s="803"/>
      <c r="D46" s="275"/>
      <c r="E46" s="157"/>
      <c r="F46" s="157"/>
      <c r="G46" s="157"/>
      <c r="H46" s="114"/>
      <c r="I46" s="806" t="s">
        <v>93</v>
      </c>
      <c r="J46" s="807"/>
      <c r="K46" s="279"/>
      <c r="L46" s="297">
        <f>E39</f>
        <v>0</v>
      </c>
      <c r="M46" s="280"/>
      <c r="N46" s="842"/>
      <c r="O46" s="164"/>
      <c r="P46" s="317">
        <f>IF(SUM(L49,L46)&gt;2500,ROUNDUP(L46/SUM(L49,L46)*1250,0),ROUNDDOWN(L46*0.5,0))</f>
        <v>0</v>
      </c>
      <c r="Q46" s="165"/>
      <c r="R46" s="114"/>
      <c r="S46" s="27"/>
      <c r="T46" s="27"/>
      <c r="U46" s="27"/>
      <c r="V46" s="27"/>
      <c r="W46" s="24"/>
    </row>
    <row r="47" spans="1:23" s="25" customFormat="1" ht="35.1" customHeight="1" thickBot="1">
      <c r="A47" s="71"/>
      <c r="B47" s="144"/>
      <c r="C47" s="144"/>
      <c r="D47" s="144"/>
      <c r="E47" s="144"/>
      <c r="F47" s="144"/>
      <c r="G47" s="275"/>
      <c r="H47" s="275"/>
      <c r="I47" s="275"/>
      <c r="J47" s="275"/>
      <c r="K47" s="275"/>
      <c r="L47" s="275"/>
      <c r="M47" s="275"/>
      <c r="N47" s="275"/>
      <c r="O47" s="275"/>
      <c r="P47" s="277"/>
      <c r="Q47" s="114"/>
      <c r="R47" s="277"/>
      <c r="S47" s="27"/>
      <c r="T47" s="27"/>
      <c r="U47" s="27"/>
      <c r="V47" s="27"/>
      <c r="W47" s="24"/>
    </row>
    <row r="48" spans="1:23" s="26" customFormat="1" ht="35.1" customHeight="1">
      <c r="A48" s="69"/>
      <c r="B48" s="801" t="s">
        <v>46</v>
      </c>
      <c r="C48" s="802"/>
      <c r="D48" s="166" t="s">
        <v>252</v>
      </c>
      <c r="E48" s="159"/>
      <c r="F48" s="167" t="s">
        <v>253</v>
      </c>
      <c r="G48" s="114"/>
      <c r="H48" s="114"/>
      <c r="I48" s="801" t="s">
        <v>90</v>
      </c>
      <c r="J48" s="802"/>
      <c r="K48" s="158" t="s">
        <v>252</v>
      </c>
      <c r="L48" s="159"/>
      <c r="M48" s="160" t="s">
        <v>253</v>
      </c>
      <c r="N48" s="841" t="s">
        <v>89</v>
      </c>
      <c r="O48" s="161" t="s">
        <v>252</v>
      </c>
      <c r="P48" s="147"/>
      <c r="Q48" s="160" t="s">
        <v>253</v>
      </c>
      <c r="R48" s="114"/>
      <c r="S48" s="27"/>
      <c r="T48" s="27"/>
      <c r="U48" s="27"/>
      <c r="V48" s="27"/>
      <c r="W48" s="24"/>
    </row>
    <row r="49" spans="1:23" s="26" customFormat="1" ht="35.1" customHeight="1" thickBot="1">
      <c r="A49" s="69"/>
      <c r="B49" s="843" t="s">
        <v>42</v>
      </c>
      <c r="C49" s="844"/>
      <c r="D49" s="168"/>
      <c r="E49" s="297">
        <f>L39-P39</f>
        <v>0</v>
      </c>
      <c r="F49" s="169"/>
      <c r="G49" s="157"/>
      <c r="H49" s="114"/>
      <c r="I49" s="806" t="s">
        <v>92</v>
      </c>
      <c r="J49" s="807"/>
      <c r="K49" s="279"/>
      <c r="L49" s="297">
        <f>E49</f>
        <v>0</v>
      </c>
      <c r="M49" s="280"/>
      <c r="N49" s="842"/>
      <c r="O49" s="164"/>
      <c r="P49" s="317">
        <f>IF(SUM(L49,L46)&gt;2500,ROUNDDOWN(L49/SUM(L49,L46)*1250,0),ROUNDDOWN(L49*0.5,0))</f>
        <v>0</v>
      </c>
      <c r="Q49" s="165"/>
      <c r="R49" s="114"/>
      <c r="S49" s="109"/>
      <c r="T49" s="27"/>
      <c r="U49" s="27"/>
      <c r="V49" s="27"/>
      <c r="W49" s="24"/>
    </row>
    <row r="50" spans="1:23" s="25" customFormat="1" ht="35.1" customHeight="1" thickBot="1">
      <c r="A50" s="71"/>
      <c r="B50" s="144"/>
      <c r="C50" s="144"/>
      <c r="D50" s="144"/>
      <c r="E50" s="144"/>
      <c r="F50" s="144"/>
      <c r="G50" s="275"/>
      <c r="H50" s="275"/>
      <c r="I50" s="275"/>
      <c r="J50" s="275"/>
      <c r="K50" s="275"/>
      <c r="L50" s="275"/>
      <c r="M50" s="275"/>
      <c r="N50" s="275"/>
      <c r="O50" s="275"/>
      <c r="P50" s="114"/>
      <c r="Q50" s="114"/>
      <c r="R50" s="114"/>
      <c r="S50" s="27"/>
      <c r="T50" s="27"/>
      <c r="U50" s="27"/>
      <c r="V50" s="27"/>
      <c r="W50" s="24"/>
    </row>
    <row r="51" spans="1:23" s="26" customFormat="1" ht="35.1" customHeight="1">
      <c r="A51" s="69"/>
      <c r="B51" s="836" t="s">
        <v>58</v>
      </c>
      <c r="C51" s="837"/>
      <c r="D51" s="837"/>
      <c r="E51" s="837"/>
      <c r="F51" s="837"/>
      <c r="G51" s="837"/>
      <c r="H51" s="837"/>
      <c r="I51" s="837"/>
      <c r="J51" s="838"/>
      <c r="K51" s="833" t="s">
        <v>51</v>
      </c>
      <c r="L51" s="834"/>
      <c r="M51" s="834"/>
      <c r="N51" s="835"/>
      <c r="O51" s="161" t="s">
        <v>252</v>
      </c>
      <c r="P51" s="170"/>
      <c r="Q51" s="160" t="s">
        <v>253</v>
      </c>
      <c r="R51" s="114"/>
      <c r="S51" s="27"/>
      <c r="T51" s="27"/>
      <c r="U51" s="27"/>
      <c r="V51" s="27"/>
      <c r="W51" s="24"/>
    </row>
    <row r="52" spans="1:23" s="26" customFormat="1" ht="35.1" customHeight="1" thickBot="1">
      <c r="A52" s="69"/>
      <c r="B52" s="839"/>
      <c r="C52" s="831"/>
      <c r="D52" s="831"/>
      <c r="E52" s="831"/>
      <c r="F52" s="831"/>
      <c r="G52" s="831"/>
      <c r="H52" s="831"/>
      <c r="I52" s="831"/>
      <c r="J52" s="840"/>
      <c r="K52" s="831" t="s">
        <v>52</v>
      </c>
      <c r="L52" s="831"/>
      <c r="M52" s="831"/>
      <c r="N52" s="832"/>
      <c r="O52" s="814">
        <f>SUM(P49,P46)</f>
        <v>0</v>
      </c>
      <c r="P52" s="815"/>
      <c r="Q52" s="816"/>
      <c r="R52" s="114"/>
      <c r="S52" s="27"/>
      <c r="T52" s="27"/>
      <c r="U52" s="27"/>
      <c r="V52" s="27"/>
      <c r="W52" s="24"/>
    </row>
    <row r="53" spans="1:23" s="26" customFormat="1" ht="24.95" customHeight="1">
      <c r="A53" s="69"/>
      <c r="B53" s="113"/>
      <c r="C53" s="113"/>
      <c r="D53" s="113"/>
      <c r="E53" s="112"/>
      <c r="F53" s="112"/>
      <c r="G53" s="112"/>
      <c r="H53" s="112"/>
      <c r="I53" s="112"/>
      <c r="J53" s="112"/>
      <c r="K53" s="112"/>
      <c r="L53" s="112"/>
      <c r="M53" s="69"/>
      <c r="N53" s="69"/>
      <c r="O53" s="75"/>
      <c r="P53" s="29"/>
      <c r="Q53" s="29"/>
      <c r="R53" s="29"/>
      <c r="S53" s="27"/>
      <c r="T53" s="27"/>
      <c r="U53" s="27"/>
      <c r="V53" s="27"/>
      <c r="W53" s="24"/>
    </row>
    <row r="54" spans="1:23" s="26" customFormat="1" ht="30" customHeight="1">
      <c r="A54" s="69"/>
      <c r="B54" s="115" t="s">
        <v>0</v>
      </c>
      <c r="C54" s="116"/>
      <c r="D54" s="116"/>
      <c r="E54" s="116"/>
      <c r="F54" s="116"/>
      <c r="G54" s="116"/>
      <c r="H54" s="116"/>
      <c r="I54" s="116"/>
      <c r="J54" s="116"/>
      <c r="K54" s="116"/>
      <c r="L54" s="116"/>
      <c r="M54" s="69"/>
      <c r="N54" s="69"/>
      <c r="O54" s="69"/>
      <c r="P54" s="69"/>
      <c r="Q54" s="69"/>
      <c r="R54" s="69"/>
    </row>
    <row r="55" spans="1:23" s="26" customFormat="1" ht="30" customHeight="1">
      <c r="A55" s="69"/>
      <c r="B55" s="115" t="s">
        <v>48</v>
      </c>
      <c r="C55" s="116"/>
      <c r="D55" s="116"/>
      <c r="E55" s="116"/>
      <c r="F55" s="116"/>
      <c r="G55" s="116"/>
      <c r="H55" s="116"/>
      <c r="I55" s="116"/>
      <c r="J55" s="116"/>
      <c r="K55" s="116"/>
      <c r="L55" s="116"/>
      <c r="M55" s="69"/>
      <c r="N55" s="69"/>
      <c r="O55" s="69"/>
      <c r="P55" s="69"/>
      <c r="Q55" s="69"/>
      <c r="R55" s="69"/>
    </row>
    <row r="56" spans="1:23" s="26" customFormat="1" ht="30" customHeight="1">
      <c r="A56" s="69"/>
      <c r="B56" s="115" t="s">
        <v>53</v>
      </c>
      <c r="C56" s="116"/>
      <c r="D56" s="116"/>
      <c r="E56" s="116"/>
      <c r="F56" s="116"/>
      <c r="G56" s="116"/>
      <c r="H56" s="116"/>
      <c r="I56" s="116"/>
      <c r="J56" s="116"/>
      <c r="K56" s="116"/>
      <c r="L56" s="116"/>
      <c r="M56" s="69"/>
      <c r="N56" s="69"/>
      <c r="O56" s="69"/>
      <c r="P56" s="69"/>
      <c r="Q56" s="69"/>
      <c r="R56" s="69"/>
    </row>
    <row r="57" spans="1:23" s="26" customFormat="1" ht="30" customHeight="1">
      <c r="B57" s="117" t="s">
        <v>103</v>
      </c>
      <c r="C57" s="118"/>
      <c r="D57" s="118"/>
      <c r="E57" s="118"/>
      <c r="F57" s="118"/>
      <c r="G57" s="118"/>
      <c r="H57" s="118"/>
      <c r="I57" s="118"/>
      <c r="J57" s="118"/>
      <c r="K57" s="118"/>
      <c r="L57" s="118"/>
    </row>
    <row r="58" spans="1:23" s="26" customFormat="1" ht="30" customHeight="1">
      <c r="B58" s="117" t="s">
        <v>54</v>
      </c>
      <c r="C58" s="118"/>
      <c r="D58" s="118"/>
      <c r="E58" s="118"/>
      <c r="F58" s="118"/>
      <c r="G58" s="118"/>
      <c r="H58" s="118"/>
      <c r="I58" s="118"/>
      <c r="J58" s="118"/>
      <c r="K58" s="118"/>
      <c r="L58" s="118"/>
    </row>
    <row r="59" spans="1:23" s="26" customFormat="1" ht="30" customHeight="1">
      <c r="B59" s="117" t="s">
        <v>55</v>
      </c>
      <c r="C59" s="118"/>
      <c r="D59" s="118"/>
      <c r="E59" s="118"/>
      <c r="F59" s="118"/>
      <c r="G59" s="118"/>
      <c r="H59" s="118"/>
      <c r="I59" s="118"/>
      <c r="J59" s="118"/>
      <c r="K59" s="118"/>
      <c r="L59" s="118"/>
    </row>
    <row r="60" spans="1:23" s="26" customFormat="1" ht="30" customHeight="1">
      <c r="B60" s="117" t="s">
        <v>56</v>
      </c>
      <c r="C60" s="118"/>
      <c r="D60" s="118"/>
      <c r="E60" s="118"/>
      <c r="F60" s="118"/>
      <c r="G60" s="118"/>
      <c r="H60" s="118"/>
      <c r="I60" s="118"/>
      <c r="J60" s="118"/>
      <c r="K60" s="118"/>
      <c r="L60" s="118"/>
    </row>
    <row r="61" spans="1:23" s="26" customFormat="1" ht="30" customHeight="1">
      <c r="B61" s="117" t="s">
        <v>57</v>
      </c>
      <c r="C61" s="118"/>
      <c r="D61" s="118"/>
      <c r="E61" s="118"/>
      <c r="F61" s="118"/>
      <c r="G61" s="118"/>
      <c r="H61" s="118"/>
      <c r="I61" s="118"/>
      <c r="J61" s="118"/>
      <c r="K61" s="118"/>
      <c r="L61" s="118"/>
    </row>
    <row r="62" spans="1:23" s="26" customFormat="1" ht="30" customHeight="1">
      <c r="B62" s="118" t="s">
        <v>104</v>
      </c>
      <c r="C62" s="118"/>
      <c r="D62" s="118"/>
      <c r="E62" s="118"/>
      <c r="F62" s="118"/>
      <c r="G62" s="118"/>
      <c r="H62" s="118"/>
      <c r="I62" s="118"/>
      <c r="J62" s="118"/>
      <c r="K62" s="118"/>
      <c r="L62" s="118"/>
    </row>
    <row r="63" spans="1:23" s="26" customFormat="1" ht="30" customHeight="1">
      <c r="B63" s="119" t="s">
        <v>105</v>
      </c>
      <c r="C63" s="118"/>
      <c r="D63" s="118"/>
      <c r="E63" s="118"/>
      <c r="F63" s="118"/>
      <c r="G63" s="118"/>
      <c r="H63" s="118"/>
      <c r="I63" s="118"/>
      <c r="J63" s="118"/>
      <c r="K63" s="118"/>
      <c r="L63" s="118"/>
    </row>
    <row r="64" spans="1:23" ht="30">
      <c r="B64" s="120"/>
      <c r="C64" s="120"/>
      <c r="D64" s="120"/>
      <c r="E64" s="120"/>
      <c r="F64" s="120"/>
      <c r="G64" s="120"/>
      <c r="H64" s="120"/>
      <c r="I64" s="120"/>
      <c r="J64" s="120"/>
      <c r="K64" s="120"/>
      <c r="L64" s="120"/>
    </row>
  </sheetData>
  <sheetProtection password="87FE" sheet="1" objects="1" scenarios="1" selectLockedCells="1"/>
  <mergeCells count="86">
    <mergeCell ref="R38:R39"/>
    <mergeCell ref="I38:J39"/>
    <mergeCell ref="G30:H30"/>
    <mergeCell ref="G32:H32"/>
    <mergeCell ref="G34:H34"/>
    <mergeCell ref="G36:H36"/>
    <mergeCell ref="I30:J31"/>
    <mergeCell ref="I32:J33"/>
    <mergeCell ref="I34:J35"/>
    <mergeCell ref="I36:J37"/>
    <mergeCell ref="B14:C15"/>
    <mergeCell ref="B16:C17"/>
    <mergeCell ref="B18:C19"/>
    <mergeCell ref="B20:C21"/>
    <mergeCell ref="B22:C23"/>
    <mergeCell ref="B24:C25"/>
    <mergeCell ref="B26:C27"/>
    <mergeCell ref="B28:C29"/>
    <mergeCell ref="B30:C31"/>
    <mergeCell ref="B32:C33"/>
    <mergeCell ref="B34:C35"/>
    <mergeCell ref="B36:C37"/>
    <mergeCell ref="G14:H14"/>
    <mergeCell ref="G16:H16"/>
    <mergeCell ref="G18:H18"/>
    <mergeCell ref="G20:H20"/>
    <mergeCell ref="G22:H22"/>
    <mergeCell ref="G35:H35"/>
    <mergeCell ref="G37:H37"/>
    <mergeCell ref="G31:H31"/>
    <mergeCell ref="G33:H33"/>
    <mergeCell ref="G27:H27"/>
    <mergeCell ref="G29:H29"/>
    <mergeCell ref="G23:H23"/>
    <mergeCell ref="G25:H25"/>
    <mergeCell ref="G24:H24"/>
    <mergeCell ref="B51:J52"/>
    <mergeCell ref="K51:N51"/>
    <mergeCell ref="K52:N52"/>
    <mergeCell ref="O52:Q52"/>
    <mergeCell ref="B45:C45"/>
    <mergeCell ref="I45:J45"/>
    <mergeCell ref="N45:N46"/>
    <mergeCell ref="B46:C46"/>
    <mergeCell ref="I46:J46"/>
    <mergeCell ref="B48:C48"/>
    <mergeCell ref="I48:J48"/>
    <mergeCell ref="N48:N49"/>
    <mergeCell ref="B49:C49"/>
    <mergeCell ref="I49:J49"/>
    <mergeCell ref="I41:N42"/>
    <mergeCell ref="I43:J44"/>
    <mergeCell ref="L43:L44"/>
    <mergeCell ref="M43:N44"/>
    <mergeCell ref="B38:C39"/>
    <mergeCell ref="G38:H39"/>
    <mergeCell ref="N38:N39"/>
    <mergeCell ref="G26:H26"/>
    <mergeCell ref="G28:H28"/>
    <mergeCell ref="I22:J23"/>
    <mergeCell ref="I24:J25"/>
    <mergeCell ref="I26:J27"/>
    <mergeCell ref="I28:J29"/>
    <mergeCell ref="G19:H19"/>
    <mergeCell ref="G21:H21"/>
    <mergeCell ref="G15:H15"/>
    <mergeCell ref="G17:H17"/>
    <mergeCell ref="I14:J15"/>
    <mergeCell ref="I16:J17"/>
    <mergeCell ref="I18:J19"/>
    <mergeCell ref="I20:J21"/>
    <mergeCell ref="B11:G11"/>
    <mergeCell ref="I11:R11"/>
    <mergeCell ref="B12:C13"/>
    <mergeCell ref="D12:H12"/>
    <mergeCell ref="I12:J13"/>
    <mergeCell ref="K12:N12"/>
    <mergeCell ref="O12:R12"/>
    <mergeCell ref="G13:H13"/>
    <mergeCell ref="A2:R2"/>
    <mergeCell ref="B4:F4"/>
    <mergeCell ref="G4:L4"/>
    <mergeCell ref="C5:F5"/>
    <mergeCell ref="H5:L5"/>
    <mergeCell ref="M5:O5"/>
    <mergeCell ref="P5:Q5"/>
  </mergeCells>
  <phoneticPr fontId="1"/>
  <conditionalFormatting sqref="O14:R37">
    <cfRule type="expression" dxfId="2" priority="2">
      <formula>$B$9="■"</formula>
    </cfRule>
  </conditionalFormatting>
  <conditionalFormatting sqref="O38:R39">
    <cfRule type="expression" dxfId="1" priority="1">
      <formula>$B$9="■"</formula>
    </cfRule>
  </conditionalFormatting>
  <dataValidations disablePrompts="1" count="1">
    <dataValidation type="list" allowBlank="1" showInputMessage="1" showErrorMessage="1" sqref="B8:B9">
      <formula1>"□,■"</formula1>
    </dataValidation>
  </dataValidations>
  <pageMargins left="0.70866141732283472" right="0.70866141732283472" top="0.74803149606299213" bottom="0.74803149606299213" header="0.31496062992125984" footer="0.31496062992125984"/>
  <pageSetup paperSize="9" scale="2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4"/>
  <sheetViews>
    <sheetView zoomScale="30" zoomScaleNormal="30" workbookViewId="0"/>
  </sheetViews>
  <sheetFormatPr defaultRowHeight="14.25"/>
  <cols>
    <col min="1" max="1" width="3.625" style="19" customWidth="1"/>
    <col min="2" max="2" width="30.625" style="19" customWidth="1"/>
    <col min="3" max="3" width="15.625" style="19" customWidth="1"/>
    <col min="4" max="4" width="3.625" style="19" customWidth="1"/>
    <col min="5" max="5" width="25.625" style="19" customWidth="1"/>
    <col min="6" max="6" width="3.625" style="19" customWidth="1"/>
    <col min="7" max="7" width="30.625" style="19" customWidth="1"/>
    <col min="8" max="8" width="3.625" style="19" customWidth="1"/>
    <col min="9" max="9" width="15.625" style="19" customWidth="1"/>
    <col min="10" max="10" width="30.625" style="19" customWidth="1"/>
    <col min="11" max="11" width="3.625" style="19" customWidth="1"/>
    <col min="12" max="12" width="25.625" style="19" customWidth="1"/>
    <col min="13" max="13" width="3.625" style="19" customWidth="1"/>
    <col min="14" max="14" width="35.625" style="19" customWidth="1"/>
    <col min="15" max="15" width="3.625" style="19" customWidth="1"/>
    <col min="16" max="16" width="25.625" style="19" customWidth="1"/>
    <col min="17" max="17" width="3.625" style="19" customWidth="1"/>
    <col min="18" max="18" width="35.625" style="19" customWidth="1"/>
    <col min="19" max="19" width="10.625" style="19" customWidth="1"/>
    <col min="20" max="21" width="5.25" style="19" customWidth="1"/>
    <col min="22" max="22" width="9.75" style="19" customWidth="1"/>
    <col min="23" max="23" width="15.625" style="19" customWidth="1"/>
    <col min="24" max="35" width="9.625" style="19" customWidth="1"/>
    <col min="36" max="265" width="9" style="19"/>
    <col min="266" max="266" width="2.625" style="19" customWidth="1"/>
    <col min="267" max="270" width="9.625" style="19" customWidth="1"/>
    <col min="271" max="271" width="49.25" style="19" customWidth="1"/>
    <col min="272" max="273" width="6" style="19" customWidth="1"/>
    <col min="274" max="274" width="10.75" style="19" customWidth="1"/>
    <col min="275" max="275" width="44.875" style="19" customWidth="1"/>
    <col min="276" max="277" width="5.25" style="19" customWidth="1"/>
    <col min="278" max="278" width="9.75" style="19" customWidth="1"/>
    <col min="279" max="279" width="15.625" style="19" customWidth="1"/>
    <col min="280" max="291" width="9.625" style="19" customWidth="1"/>
    <col min="292" max="521" width="9" style="19"/>
    <col min="522" max="522" width="2.625" style="19" customWidth="1"/>
    <col min="523" max="526" width="9.625" style="19" customWidth="1"/>
    <col min="527" max="527" width="49.25" style="19" customWidth="1"/>
    <col min="528" max="529" width="6" style="19" customWidth="1"/>
    <col min="530" max="530" width="10.75" style="19" customWidth="1"/>
    <col min="531" max="531" width="44.875" style="19" customWidth="1"/>
    <col min="532" max="533" width="5.25" style="19" customWidth="1"/>
    <col min="534" max="534" width="9.75" style="19" customWidth="1"/>
    <col min="535" max="535" width="15.625" style="19" customWidth="1"/>
    <col min="536" max="547" width="9.625" style="19" customWidth="1"/>
    <col min="548" max="777" width="9" style="19"/>
    <col min="778" max="778" width="2.625" style="19" customWidth="1"/>
    <col min="779" max="782" width="9.625" style="19" customWidth="1"/>
    <col min="783" max="783" width="49.25" style="19" customWidth="1"/>
    <col min="784" max="785" width="6" style="19" customWidth="1"/>
    <col min="786" max="786" width="10.75" style="19" customWidth="1"/>
    <col min="787" max="787" width="44.875" style="19" customWidth="1"/>
    <col min="788" max="789" width="5.25" style="19" customWidth="1"/>
    <col min="790" max="790" width="9.75" style="19" customWidth="1"/>
    <col min="791" max="791" width="15.625" style="19" customWidth="1"/>
    <col min="792" max="803" width="9.625" style="19" customWidth="1"/>
    <col min="804" max="1033" width="9" style="19"/>
    <col min="1034" max="1034" width="2.625" style="19" customWidth="1"/>
    <col min="1035" max="1038" width="9.625" style="19" customWidth="1"/>
    <col min="1039" max="1039" width="49.25" style="19" customWidth="1"/>
    <col min="1040" max="1041" width="6" style="19" customWidth="1"/>
    <col min="1042" max="1042" width="10.75" style="19" customWidth="1"/>
    <col min="1043" max="1043" width="44.875" style="19" customWidth="1"/>
    <col min="1044" max="1045" width="5.25" style="19" customWidth="1"/>
    <col min="1046" max="1046" width="9.75" style="19" customWidth="1"/>
    <col min="1047" max="1047" width="15.625" style="19" customWidth="1"/>
    <col min="1048" max="1059" width="9.625" style="19" customWidth="1"/>
    <col min="1060" max="1289" width="9" style="19"/>
    <col min="1290" max="1290" width="2.625" style="19" customWidth="1"/>
    <col min="1291" max="1294" width="9.625" style="19" customWidth="1"/>
    <col min="1295" max="1295" width="49.25" style="19" customWidth="1"/>
    <col min="1296" max="1297" width="6" style="19" customWidth="1"/>
    <col min="1298" max="1298" width="10.75" style="19" customWidth="1"/>
    <col min="1299" max="1299" width="44.875" style="19" customWidth="1"/>
    <col min="1300" max="1301" width="5.25" style="19" customWidth="1"/>
    <col min="1302" max="1302" width="9.75" style="19" customWidth="1"/>
    <col min="1303" max="1303" width="15.625" style="19" customWidth="1"/>
    <col min="1304" max="1315" width="9.625" style="19" customWidth="1"/>
    <col min="1316" max="1545" width="9" style="19"/>
    <col min="1546" max="1546" width="2.625" style="19" customWidth="1"/>
    <col min="1547" max="1550" width="9.625" style="19" customWidth="1"/>
    <col min="1551" max="1551" width="49.25" style="19" customWidth="1"/>
    <col min="1552" max="1553" width="6" style="19" customWidth="1"/>
    <col min="1554" max="1554" width="10.75" style="19" customWidth="1"/>
    <col min="1555" max="1555" width="44.875" style="19" customWidth="1"/>
    <col min="1556" max="1557" width="5.25" style="19" customWidth="1"/>
    <col min="1558" max="1558" width="9.75" style="19" customWidth="1"/>
    <col min="1559" max="1559" width="15.625" style="19" customWidth="1"/>
    <col min="1560" max="1571" width="9.625" style="19" customWidth="1"/>
    <col min="1572" max="1801" width="9" style="19"/>
    <col min="1802" max="1802" width="2.625" style="19" customWidth="1"/>
    <col min="1803" max="1806" width="9.625" style="19" customWidth="1"/>
    <col min="1807" max="1807" width="49.25" style="19" customWidth="1"/>
    <col min="1808" max="1809" width="6" style="19" customWidth="1"/>
    <col min="1810" max="1810" width="10.75" style="19" customWidth="1"/>
    <col min="1811" max="1811" width="44.875" style="19" customWidth="1"/>
    <col min="1812" max="1813" width="5.25" style="19" customWidth="1"/>
    <col min="1814" max="1814" width="9.75" style="19" customWidth="1"/>
    <col min="1815" max="1815" width="15.625" style="19" customWidth="1"/>
    <col min="1816" max="1827" width="9.625" style="19" customWidth="1"/>
    <col min="1828" max="2057" width="9" style="19"/>
    <col min="2058" max="2058" width="2.625" style="19" customWidth="1"/>
    <col min="2059" max="2062" width="9.625" style="19" customWidth="1"/>
    <col min="2063" max="2063" width="49.25" style="19" customWidth="1"/>
    <col min="2064" max="2065" width="6" style="19" customWidth="1"/>
    <col min="2066" max="2066" width="10.75" style="19" customWidth="1"/>
    <col min="2067" max="2067" width="44.875" style="19" customWidth="1"/>
    <col min="2068" max="2069" width="5.25" style="19" customWidth="1"/>
    <col min="2070" max="2070" width="9.75" style="19" customWidth="1"/>
    <col min="2071" max="2071" width="15.625" style="19" customWidth="1"/>
    <col min="2072" max="2083" width="9.625" style="19" customWidth="1"/>
    <col min="2084" max="2313" width="9" style="19"/>
    <col min="2314" max="2314" width="2.625" style="19" customWidth="1"/>
    <col min="2315" max="2318" width="9.625" style="19" customWidth="1"/>
    <col min="2319" max="2319" width="49.25" style="19" customWidth="1"/>
    <col min="2320" max="2321" width="6" style="19" customWidth="1"/>
    <col min="2322" max="2322" width="10.75" style="19" customWidth="1"/>
    <col min="2323" max="2323" width="44.875" style="19" customWidth="1"/>
    <col min="2324" max="2325" width="5.25" style="19" customWidth="1"/>
    <col min="2326" max="2326" width="9.75" style="19" customWidth="1"/>
    <col min="2327" max="2327" width="15.625" style="19" customWidth="1"/>
    <col min="2328" max="2339" width="9.625" style="19" customWidth="1"/>
    <col min="2340" max="2569" width="9" style="19"/>
    <col min="2570" max="2570" width="2.625" style="19" customWidth="1"/>
    <col min="2571" max="2574" width="9.625" style="19" customWidth="1"/>
    <col min="2575" max="2575" width="49.25" style="19" customWidth="1"/>
    <col min="2576" max="2577" width="6" style="19" customWidth="1"/>
    <col min="2578" max="2578" width="10.75" style="19" customWidth="1"/>
    <col min="2579" max="2579" width="44.875" style="19" customWidth="1"/>
    <col min="2580" max="2581" width="5.25" style="19" customWidth="1"/>
    <col min="2582" max="2582" width="9.75" style="19" customWidth="1"/>
    <col min="2583" max="2583" width="15.625" style="19" customWidth="1"/>
    <col min="2584" max="2595" width="9.625" style="19" customWidth="1"/>
    <col min="2596" max="2825" width="9" style="19"/>
    <col min="2826" max="2826" width="2.625" style="19" customWidth="1"/>
    <col min="2827" max="2830" width="9.625" style="19" customWidth="1"/>
    <col min="2831" max="2831" width="49.25" style="19" customWidth="1"/>
    <col min="2832" max="2833" width="6" style="19" customWidth="1"/>
    <col min="2834" max="2834" width="10.75" style="19" customWidth="1"/>
    <col min="2835" max="2835" width="44.875" style="19" customWidth="1"/>
    <col min="2836" max="2837" width="5.25" style="19" customWidth="1"/>
    <col min="2838" max="2838" width="9.75" style="19" customWidth="1"/>
    <col min="2839" max="2839" width="15.625" style="19" customWidth="1"/>
    <col min="2840" max="2851" width="9.625" style="19" customWidth="1"/>
    <col min="2852" max="3081" width="9" style="19"/>
    <col min="3082" max="3082" width="2.625" style="19" customWidth="1"/>
    <col min="3083" max="3086" width="9.625" style="19" customWidth="1"/>
    <col min="3087" max="3087" width="49.25" style="19" customWidth="1"/>
    <col min="3088" max="3089" width="6" style="19" customWidth="1"/>
    <col min="3090" max="3090" width="10.75" style="19" customWidth="1"/>
    <col min="3091" max="3091" width="44.875" style="19" customWidth="1"/>
    <col min="3092" max="3093" width="5.25" style="19" customWidth="1"/>
    <col min="3094" max="3094" width="9.75" style="19" customWidth="1"/>
    <col min="3095" max="3095" width="15.625" style="19" customWidth="1"/>
    <col min="3096" max="3107" width="9.625" style="19" customWidth="1"/>
    <col min="3108" max="3337" width="9" style="19"/>
    <col min="3338" max="3338" width="2.625" style="19" customWidth="1"/>
    <col min="3339" max="3342" width="9.625" style="19" customWidth="1"/>
    <col min="3343" max="3343" width="49.25" style="19" customWidth="1"/>
    <col min="3344" max="3345" width="6" style="19" customWidth="1"/>
    <col min="3346" max="3346" width="10.75" style="19" customWidth="1"/>
    <col min="3347" max="3347" width="44.875" style="19" customWidth="1"/>
    <col min="3348" max="3349" width="5.25" style="19" customWidth="1"/>
    <col min="3350" max="3350" width="9.75" style="19" customWidth="1"/>
    <col min="3351" max="3351" width="15.625" style="19" customWidth="1"/>
    <col min="3352" max="3363" width="9.625" style="19" customWidth="1"/>
    <col min="3364" max="3593" width="9" style="19"/>
    <col min="3594" max="3594" width="2.625" style="19" customWidth="1"/>
    <col min="3595" max="3598" width="9.625" style="19" customWidth="1"/>
    <col min="3599" max="3599" width="49.25" style="19" customWidth="1"/>
    <col min="3600" max="3601" width="6" style="19" customWidth="1"/>
    <col min="3602" max="3602" width="10.75" style="19" customWidth="1"/>
    <col min="3603" max="3603" width="44.875" style="19" customWidth="1"/>
    <col min="3604" max="3605" width="5.25" style="19" customWidth="1"/>
    <col min="3606" max="3606" width="9.75" style="19" customWidth="1"/>
    <col min="3607" max="3607" width="15.625" style="19" customWidth="1"/>
    <col min="3608" max="3619" width="9.625" style="19" customWidth="1"/>
    <col min="3620" max="3849" width="9" style="19"/>
    <col min="3850" max="3850" width="2.625" style="19" customWidth="1"/>
    <col min="3851" max="3854" width="9.625" style="19" customWidth="1"/>
    <col min="3855" max="3855" width="49.25" style="19" customWidth="1"/>
    <col min="3856" max="3857" width="6" style="19" customWidth="1"/>
    <col min="3858" max="3858" width="10.75" style="19" customWidth="1"/>
    <col min="3859" max="3859" width="44.875" style="19" customWidth="1"/>
    <col min="3860" max="3861" width="5.25" style="19" customWidth="1"/>
    <col min="3862" max="3862" width="9.75" style="19" customWidth="1"/>
    <col min="3863" max="3863" width="15.625" style="19" customWidth="1"/>
    <col min="3864" max="3875" width="9.625" style="19" customWidth="1"/>
    <col min="3876" max="4105" width="9" style="19"/>
    <col min="4106" max="4106" width="2.625" style="19" customWidth="1"/>
    <col min="4107" max="4110" width="9.625" style="19" customWidth="1"/>
    <col min="4111" max="4111" width="49.25" style="19" customWidth="1"/>
    <col min="4112" max="4113" width="6" style="19" customWidth="1"/>
    <col min="4114" max="4114" width="10.75" style="19" customWidth="1"/>
    <col min="4115" max="4115" width="44.875" style="19" customWidth="1"/>
    <col min="4116" max="4117" width="5.25" style="19" customWidth="1"/>
    <col min="4118" max="4118" width="9.75" style="19" customWidth="1"/>
    <col min="4119" max="4119" width="15.625" style="19" customWidth="1"/>
    <col min="4120" max="4131" width="9.625" style="19" customWidth="1"/>
    <col min="4132" max="4361" width="9" style="19"/>
    <col min="4362" max="4362" width="2.625" style="19" customWidth="1"/>
    <col min="4363" max="4366" width="9.625" style="19" customWidth="1"/>
    <col min="4367" max="4367" width="49.25" style="19" customWidth="1"/>
    <col min="4368" max="4369" width="6" style="19" customWidth="1"/>
    <col min="4370" max="4370" width="10.75" style="19" customWidth="1"/>
    <col min="4371" max="4371" width="44.875" style="19" customWidth="1"/>
    <col min="4372" max="4373" width="5.25" style="19" customWidth="1"/>
    <col min="4374" max="4374" width="9.75" style="19" customWidth="1"/>
    <col min="4375" max="4375" width="15.625" style="19" customWidth="1"/>
    <col min="4376" max="4387" width="9.625" style="19" customWidth="1"/>
    <col min="4388" max="4617" width="9" style="19"/>
    <col min="4618" max="4618" width="2.625" style="19" customWidth="1"/>
    <col min="4619" max="4622" width="9.625" style="19" customWidth="1"/>
    <col min="4623" max="4623" width="49.25" style="19" customWidth="1"/>
    <col min="4624" max="4625" width="6" style="19" customWidth="1"/>
    <col min="4626" max="4626" width="10.75" style="19" customWidth="1"/>
    <col min="4627" max="4627" width="44.875" style="19" customWidth="1"/>
    <col min="4628" max="4629" width="5.25" style="19" customWidth="1"/>
    <col min="4630" max="4630" width="9.75" style="19" customWidth="1"/>
    <col min="4631" max="4631" width="15.625" style="19" customWidth="1"/>
    <col min="4632" max="4643" width="9.625" style="19" customWidth="1"/>
    <col min="4644" max="4873" width="9" style="19"/>
    <col min="4874" max="4874" width="2.625" style="19" customWidth="1"/>
    <col min="4875" max="4878" width="9.625" style="19" customWidth="1"/>
    <col min="4879" max="4879" width="49.25" style="19" customWidth="1"/>
    <col min="4880" max="4881" width="6" style="19" customWidth="1"/>
    <col min="4882" max="4882" width="10.75" style="19" customWidth="1"/>
    <col min="4883" max="4883" width="44.875" style="19" customWidth="1"/>
    <col min="4884" max="4885" width="5.25" style="19" customWidth="1"/>
    <col min="4886" max="4886" width="9.75" style="19" customWidth="1"/>
    <col min="4887" max="4887" width="15.625" style="19" customWidth="1"/>
    <col min="4888" max="4899" width="9.625" style="19" customWidth="1"/>
    <col min="4900" max="5129" width="9" style="19"/>
    <col min="5130" max="5130" width="2.625" style="19" customWidth="1"/>
    <col min="5131" max="5134" width="9.625" style="19" customWidth="1"/>
    <col min="5135" max="5135" width="49.25" style="19" customWidth="1"/>
    <col min="5136" max="5137" width="6" style="19" customWidth="1"/>
    <col min="5138" max="5138" width="10.75" style="19" customWidth="1"/>
    <col min="5139" max="5139" width="44.875" style="19" customWidth="1"/>
    <col min="5140" max="5141" width="5.25" style="19" customWidth="1"/>
    <col min="5142" max="5142" width="9.75" style="19" customWidth="1"/>
    <col min="5143" max="5143" width="15.625" style="19" customWidth="1"/>
    <col min="5144" max="5155" width="9.625" style="19" customWidth="1"/>
    <col min="5156" max="5385" width="9" style="19"/>
    <col min="5386" max="5386" width="2.625" style="19" customWidth="1"/>
    <col min="5387" max="5390" width="9.625" style="19" customWidth="1"/>
    <col min="5391" max="5391" width="49.25" style="19" customWidth="1"/>
    <col min="5392" max="5393" width="6" style="19" customWidth="1"/>
    <col min="5394" max="5394" width="10.75" style="19" customWidth="1"/>
    <col min="5395" max="5395" width="44.875" style="19" customWidth="1"/>
    <col min="5396" max="5397" width="5.25" style="19" customWidth="1"/>
    <col min="5398" max="5398" width="9.75" style="19" customWidth="1"/>
    <col min="5399" max="5399" width="15.625" style="19" customWidth="1"/>
    <col min="5400" max="5411" width="9.625" style="19" customWidth="1"/>
    <col min="5412" max="5641" width="9" style="19"/>
    <col min="5642" max="5642" width="2.625" style="19" customWidth="1"/>
    <col min="5643" max="5646" width="9.625" style="19" customWidth="1"/>
    <col min="5647" max="5647" width="49.25" style="19" customWidth="1"/>
    <col min="5648" max="5649" width="6" style="19" customWidth="1"/>
    <col min="5650" max="5650" width="10.75" style="19" customWidth="1"/>
    <col min="5651" max="5651" width="44.875" style="19" customWidth="1"/>
    <col min="5652" max="5653" width="5.25" style="19" customWidth="1"/>
    <col min="5654" max="5654" width="9.75" style="19" customWidth="1"/>
    <col min="5655" max="5655" width="15.625" style="19" customWidth="1"/>
    <col min="5656" max="5667" width="9.625" style="19" customWidth="1"/>
    <col min="5668" max="5897" width="9" style="19"/>
    <col min="5898" max="5898" width="2.625" style="19" customWidth="1"/>
    <col min="5899" max="5902" width="9.625" style="19" customWidth="1"/>
    <col min="5903" max="5903" width="49.25" style="19" customWidth="1"/>
    <col min="5904" max="5905" width="6" style="19" customWidth="1"/>
    <col min="5906" max="5906" width="10.75" style="19" customWidth="1"/>
    <col min="5907" max="5907" width="44.875" style="19" customWidth="1"/>
    <col min="5908" max="5909" width="5.25" style="19" customWidth="1"/>
    <col min="5910" max="5910" width="9.75" style="19" customWidth="1"/>
    <col min="5911" max="5911" width="15.625" style="19" customWidth="1"/>
    <col min="5912" max="5923" width="9.625" style="19" customWidth="1"/>
    <col min="5924" max="6153" width="9" style="19"/>
    <col min="6154" max="6154" width="2.625" style="19" customWidth="1"/>
    <col min="6155" max="6158" width="9.625" style="19" customWidth="1"/>
    <col min="6159" max="6159" width="49.25" style="19" customWidth="1"/>
    <col min="6160" max="6161" width="6" style="19" customWidth="1"/>
    <col min="6162" max="6162" width="10.75" style="19" customWidth="1"/>
    <col min="6163" max="6163" width="44.875" style="19" customWidth="1"/>
    <col min="6164" max="6165" width="5.25" style="19" customWidth="1"/>
    <col min="6166" max="6166" width="9.75" style="19" customWidth="1"/>
    <col min="6167" max="6167" width="15.625" style="19" customWidth="1"/>
    <col min="6168" max="6179" width="9.625" style="19" customWidth="1"/>
    <col min="6180" max="6409" width="9" style="19"/>
    <col min="6410" max="6410" width="2.625" style="19" customWidth="1"/>
    <col min="6411" max="6414" width="9.625" style="19" customWidth="1"/>
    <col min="6415" max="6415" width="49.25" style="19" customWidth="1"/>
    <col min="6416" max="6417" width="6" style="19" customWidth="1"/>
    <col min="6418" max="6418" width="10.75" style="19" customWidth="1"/>
    <col min="6419" max="6419" width="44.875" style="19" customWidth="1"/>
    <col min="6420" max="6421" width="5.25" style="19" customWidth="1"/>
    <col min="6422" max="6422" width="9.75" style="19" customWidth="1"/>
    <col min="6423" max="6423" width="15.625" style="19" customWidth="1"/>
    <col min="6424" max="6435" width="9.625" style="19" customWidth="1"/>
    <col min="6436" max="6665" width="9" style="19"/>
    <col min="6666" max="6666" width="2.625" style="19" customWidth="1"/>
    <col min="6667" max="6670" width="9.625" style="19" customWidth="1"/>
    <col min="6671" max="6671" width="49.25" style="19" customWidth="1"/>
    <col min="6672" max="6673" width="6" style="19" customWidth="1"/>
    <col min="6674" max="6674" width="10.75" style="19" customWidth="1"/>
    <col min="6675" max="6675" width="44.875" style="19" customWidth="1"/>
    <col min="6676" max="6677" width="5.25" style="19" customWidth="1"/>
    <col min="6678" max="6678" width="9.75" style="19" customWidth="1"/>
    <col min="6679" max="6679" width="15.625" style="19" customWidth="1"/>
    <col min="6680" max="6691" width="9.625" style="19" customWidth="1"/>
    <col min="6692" max="6921" width="9" style="19"/>
    <col min="6922" max="6922" width="2.625" style="19" customWidth="1"/>
    <col min="6923" max="6926" width="9.625" style="19" customWidth="1"/>
    <col min="6927" max="6927" width="49.25" style="19" customWidth="1"/>
    <col min="6928" max="6929" width="6" style="19" customWidth="1"/>
    <col min="6930" max="6930" width="10.75" style="19" customWidth="1"/>
    <col min="6931" max="6931" width="44.875" style="19" customWidth="1"/>
    <col min="6932" max="6933" width="5.25" style="19" customWidth="1"/>
    <col min="6934" max="6934" width="9.75" style="19" customWidth="1"/>
    <col min="6935" max="6935" width="15.625" style="19" customWidth="1"/>
    <col min="6936" max="6947" width="9.625" style="19" customWidth="1"/>
    <col min="6948" max="7177" width="9" style="19"/>
    <col min="7178" max="7178" width="2.625" style="19" customWidth="1"/>
    <col min="7179" max="7182" width="9.625" style="19" customWidth="1"/>
    <col min="7183" max="7183" width="49.25" style="19" customWidth="1"/>
    <col min="7184" max="7185" width="6" style="19" customWidth="1"/>
    <col min="7186" max="7186" width="10.75" style="19" customWidth="1"/>
    <col min="7187" max="7187" width="44.875" style="19" customWidth="1"/>
    <col min="7188" max="7189" width="5.25" style="19" customWidth="1"/>
    <col min="7190" max="7190" width="9.75" style="19" customWidth="1"/>
    <col min="7191" max="7191" width="15.625" style="19" customWidth="1"/>
    <col min="7192" max="7203" width="9.625" style="19" customWidth="1"/>
    <col min="7204" max="7433" width="9" style="19"/>
    <col min="7434" max="7434" width="2.625" style="19" customWidth="1"/>
    <col min="7435" max="7438" width="9.625" style="19" customWidth="1"/>
    <col min="7439" max="7439" width="49.25" style="19" customWidth="1"/>
    <col min="7440" max="7441" width="6" style="19" customWidth="1"/>
    <col min="7442" max="7442" width="10.75" style="19" customWidth="1"/>
    <col min="7443" max="7443" width="44.875" style="19" customWidth="1"/>
    <col min="7444" max="7445" width="5.25" style="19" customWidth="1"/>
    <col min="7446" max="7446" width="9.75" style="19" customWidth="1"/>
    <col min="7447" max="7447" width="15.625" style="19" customWidth="1"/>
    <col min="7448" max="7459" width="9.625" style="19" customWidth="1"/>
    <col min="7460" max="7689" width="9" style="19"/>
    <col min="7690" max="7690" width="2.625" style="19" customWidth="1"/>
    <col min="7691" max="7694" width="9.625" style="19" customWidth="1"/>
    <col min="7695" max="7695" width="49.25" style="19" customWidth="1"/>
    <col min="7696" max="7697" width="6" style="19" customWidth="1"/>
    <col min="7698" max="7698" width="10.75" style="19" customWidth="1"/>
    <col min="7699" max="7699" width="44.875" style="19" customWidth="1"/>
    <col min="7700" max="7701" width="5.25" style="19" customWidth="1"/>
    <col min="7702" max="7702" width="9.75" style="19" customWidth="1"/>
    <col min="7703" max="7703" width="15.625" style="19" customWidth="1"/>
    <col min="7704" max="7715" width="9.625" style="19" customWidth="1"/>
    <col min="7716" max="7945" width="9" style="19"/>
    <col min="7946" max="7946" width="2.625" style="19" customWidth="1"/>
    <col min="7947" max="7950" width="9.625" style="19" customWidth="1"/>
    <col min="7951" max="7951" width="49.25" style="19" customWidth="1"/>
    <col min="7952" max="7953" width="6" style="19" customWidth="1"/>
    <col min="7954" max="7954" width="10.75" style="19" customWidth="1"/>
    <col min="7955" max="7955" width="44.875" style="19" customWidth="1"/>
    <col min="7956" max="7957" width="5.25" style="19" customWidth="1"/>
    <col min="7958" max="7958" width="9.75" style="19" customWidth="1"/>
    <col min="7959" max="7959" width="15.625" style="19" customWidth="1"/>
    <col min="7960" max="7971" width="9.625" style="19" customWidth="1"/>
    <col min="7972" max="8201" width="9" style="19"/>
    <col min="8202" max="8202" width="2.625" style="19" customWidth="1"/>
    <col min="8203" max="8206" width="9.625" style="19" customWidth="1"/>
    <col min="8207" max="8207" width="49.25" style="19" customWidth="1"/>
    <col min="8208" max="8209" width="6" style="19" customWidth="1"/>
    <col min="8210" max="8210" width="10.75" style="19" customWidth="1"/>
    <col min="8211" max="8211" width="44.875" style="19" customWidth="1"/>
    <col min="8212" max="8213" width="5.25" style="19" customWidth="1"/>
    <col min="8214" max="8214" width="9.75" style="19" customWidth="1"/>
    <col min="8215" max="8215" width="15.625" style="19" customWidth="1"/>
    <col min="8216" max="8227" width="9.625" style="19" customWidth="1"/>
    <col min="8228" max="8457" width="9" style="19"/>
    <col min="8458" max="8458" width="2.625" style="19" customWidth="1"/>
    <col min="8459" max="8462" width="9.625" style="19" customWidth="1"/>
    <col min="8463" max="8463" width="49.25" style="19" customWidth="1"/>
    <col min="8464" max="8465" width="6" style="19" customWidth="1"/>
    <col min="8466" max="8466" width="10.75" style="19" customWidth="1"/>
    <col min="8467" max="8467" width="44.875" style="19" customWidth="1"/>
    <col min="8468" max="8469" width="5.25" style="19" customWidth="1"/>
    <col min="8470" max="8470" width="9.75" style="19" customWidth="1"/>
    <col min="8471" max="8471" width="15.625" style="19" customWidth="1"/>
    <col min="8472" max="8483" width="9.625" style="19" customWidth="1"/>
    <col min="8484" max="8713" width="9" style="19"/>
    <col min="8714" max="8714" width="2.625" style="19" customWidth="1"/>
    <col min="8715" max="8718" width="9.625" style="19" customWidth="1"/>
    <col min="8719" max="8719" width="49.25" style="19" customWidth="1"/>
    <col min="8720" max="8721" width="6" style="19" customWidth="1"/>
    <col min="8722" max="8722" width="10.75" style="19" customWidth="1"/>
    <col min="8723" max="8723" width="44.875" style="19" customWidth="1"/>
    <col min="8724" max="8725" width="5.25" style="19" customWidth="1"/>
    <col min="8726" max="8726" width="9.75" style="19" customWidth="1"/>
    <col min="8727" max="8727" width="15.625" style="19" customWidth="1"/>
    <col min="8728" max="8739" width="9.625" style="19" customWidth="1"/>
    <col min="8740" max="8969" width="9" style="19"/>
    <col min="8970" max="8970" width="2.625" style="19" customWidth="1"/>
    <col min="8971" max="8974" width="9.625" style="19" customWidth="1"/>
    <col min="8975" max="8975" width="49.25" style="19" customWidth="1"/>
    <col min="8976" max="8977" width="6" style="19" customWidth="1"/>
    <col min="8978" max="8978" width="10.75" style="19" customWidth="1"/>
    <col min="8979" max="8979" width="44.875" style="19" customWidth="1"/>
    <col min="8980" max="8981" width="5.25" style="19" customWidth="1"/>
    <col min="8982" max="8982" width="9.75" style="19" customWidth="1"/>
    <col min="8983" max="8983" width="15.625" style="19" customWidth="1"/>
    <col min="8984" max="8995" width="9.625" style="19" customWidth="1"/>
    <col min="8996" max="9225" width="9" style="19"/>
    <col min="9226" max="9226" width="2.625" style="19" customWidth="1"/>
    <col min="9227" max="9230" width="9.625" style="19" customWidth="1"/>
    <col min="9231" max="9231" width="49.25" style="19" customWidth="1"/>
    <col min="9232" max="9233" width="6" style="19" customWidth="1"/>
    <col min="9234" max="9234" width="10.75" style="19" customWidth="1"/>
    <col min="9235" max="9235" width="44.875" style="19" customWidth="1"/>
    <col min="9236" max="9237" width="5.25" style="19" customWidth="1"/>
    <col min="9238" max="9238" width="9.75" style="19" customWidth="1"/>
    <col min="9239" max="9239" width="15.625" style="19" customWidth="1"/>
    <col min="9240" max="9251" width="9.625" style="19" customWidth="1"/>
    <col min="9252" max="9481" width="9" style="19"/>
    <col min="9482" max="9482" width="2.625" style="19" customWidth="1"/>
    <col min="9483" max="9486" width="9.625" style="19" customWidth="1"/>
    <col min="9487" max="9487" width="49.25" style="19" customWidth="1"/>
    <col min="9488" max="9489" width="6" style="19" customWidth="1"/>
    <col min="9490" max="9490" width="10.75" style="19" customWidth="1"/>
    <col min="9491" max="9491" width="44.875" style="19" customWidth="1"/>
    <col min="9492" max="9493" width="5.25" style="19" customWidth="1"/>
    <col min="9494" max="9494" width="9.75" style="19" customWidth="1"/>
    <col min="9495" max="9495" width="15.625" style="19" customWidth="1"/>
    <col min="9496" max="9507" width="9.625" style="19" customWidth="1"/>
    <col min="9508" max="9737" width="9" style="19"/>
    <col min="9738" max="9738" width="2.625" style="19" customWidth="1"/>
    <col min="9739" max="9742" width="9.625" style="19" customWidth="1"/>
    <col min="9743" max="9743" width="49.25" style="19" customWidth="1"/>
    <col min="9744" max="9745" width="6" style="19" customWidth="1"/>
    <col min="9746" max="9746" width="10.75" style="19" customWidth="1"/>
    <col min="9747" max="9747" width="44.875" style="19" customWidth="1"/>
    <col min="9748" max="9749" width="5.25" style="19" customWidth="1"/>
    <col min="9750" max="9750" width="9.75" style="19" customWidth="1"/>
    <col min="9751" max="9751" width="15.625" style="19" customWidth="1"/>
    <col min="9752" max="9763" width="9.625" style="19" customWidth="1"/>
    <col min="9764" max="9993" width="9" style="19"/>
    <col min="9994" max="9994" width="2.625" style="19" customWidth="1"/>
    <col min="9995" max="9998" width="9.625" style="19" customWidth="1"/>
    <col min="9999" max="9999" width="49.25" style="19" customWidth="1"/>
    <col min="10000" max="10001" width="6" style="19" customWidth="1"/>
    <col min="10002" max="10002" width="10.75" style="19" customWidth="1"/>
    <col min="10003" max="10003" width="44.875" style="19" customWidth="1"/>
    <col min="10004" max="10005" width="5.25" style="19" customWidth="1"/>
    <col min="10006" max="10006" width="9.75" style="19" customWidth="1"/>
    <col min="10007" max="10007" width="15.625" style="19" customWidth="1"/>
    <col min="10008" max="10019" width="9.625" style="19" customWidth="1"/>
    <col min="10020" max="10249" width="9" style="19"/>
    <col min="10250" max="10250" width="2.625" style="19" customWidth="1"/>
    <col min="10251" max="10254" width="9.625" style="19" customWidth="1"/>
    <col min="10255" max="10255" width="49.25" style="19" customWidth="1"/>
    <col min="10256" max="10257" width="6" style="19" customWidth="1"/>
    <col min="10258" max="10258" width="10.75" style="19" customWidth="1"/>
    <col min="10259" max="10259" width="44.875" style="19" customWidth="1"/>
    <col min="10260" max="10261" width="5.25" style="19" customWidth="1"/>
    <col min="10262" max="10262" width="9.75" style="19" customWidth="1"/>
    <col min="10263" max="10263" width="15.625" style="19" customWidth="1"/>
    <col min="10264" max="10275" width="9.625" style="19" customWidth="1"/>
    <col min="10276" max="10505" width="9" style="19"/>
    <col min="10506" max="10506" width="2.625" style="19" customWidth="1"/>
    <col min="10507" max="10510" width="9.625" style="19" customWidth="1"/>
    <col min="10511" max="10511" width="49.25" style="19" customWidth="1"/>
    <col min="10512" max="10513" width="6" style="19" customWidth="1"/>
    <col min="10514" max="10514" width="10.75" style="19" customWidth="1"/>
    <col min="10515" max="10515" width="44.875" style="19" customWidth="1"/>
    <col min="10516" max="10517" width="5.25" style="19" customWidth="1"/>
    <col min="10518" max="10518" width="9.75" style="19" customWidth="1"/>
    <col min="10519" max="10519" width="15.625" style="19" customWidth="1"/>
    <col min="10520" max="10531" width="9.625" style="19" customWidth="1"/>
    <col min="10532" max="10761" width="9" style="19"/>
    <col min="10762" max="10762" width="2.625" style="19" customWidth="1"/>
    <col min="10763" max="10766" width="9.625" style="19" customWidth="1"/>
    <col min="10767" max="10767" width="49.25" style="19" customWidth="1"/>
    <col min="10768" max="10769" width="6" style="19" customWidth="1"/>
    <col min="10770" max="10770" width="10.75" style="19" customWidth="1"/>
    <col min="10771" max="10771" width="44.875" style="19" customWidth="1"/>
    <col min="10772" max="10773" width="5.25" style="19" customWidth="1"/>
    <col min="10774" max="10774" width="9.75" style="19" customWidth="1"/>
    <col min="10775" max="10775" width="15.625" style="19" customWidth="1"/>
    <col min="10776" max="10787" width="9.625" style="19" customWidth="1"/>
    <col min="10788" max="11017" width="9" style="19"/>
    <col min="11018" max="11018" width="2.625" style="19" customWidth="1"/>
    <col min="11019" max="11022" width="9.625" style="19" customWidth="1"/>
    <col min="11023" max="11023" width="49.25" style="19" customWidth="1"/>
    <col min="11024" max="11025" width="6" style="19" customWidth="1"/>
    <col min="11026" max="11026" width="10.75" style="19" customWidth="1"/>
    <col min="11027" max="11027" width="44.875" style="19" customWidth="1"/>
    <col min="11028" max="11029" width="5.25" style="19" customWidth="1"/>
    <col min="11030" max="11030" width="9.75" style="19" customWidth="1"/>
    <col min="11031" max="11031" width="15.625" style="19" customWidth="1"/>
    <col min="11032" max="11043" width="9.625" style="19" customWidth="1"/>
    <col min="11044" max="11273" width="9" style="19"/>
    <col min="11274" max="11274" width="2.625" style="19" customWidth="1"/>
    <col min="11275" max="11278" width="9.625" style="19" customWidth="1"/>
    <col min="11279" max="11279" width="49.25" style="19" customWidth="1"/>
    <col min="11280" max="11281" width="6" style="19" customWidth="1"/>
    <col min="11282" max="11282" width="10.75" style="19" customWidth="1"/>
    <col min="11283" max="11283" width="44.875" style="19" customWidth="1"/>
    <col min="11284" max="11285" width="5.25" style="19" customWidth="1"/>
    <col min="11286" max="11286" width="9.75" style="19" customWidth="1"/>
    <col min="11287" max="11287" width="15.625" style="19" customWidth="1"/>
    <col min="11288" max="11299" width="9.625" style="19" customWidth="1"/>
    <col min="11300" max="11529" width="9" style="19"/>
    <col min="11530" max="11530" width="2.625" style="19" customWidth="1"/>
    <col min="11531" max="11534" width="9.625" style="19" customWidth="1"/>
    <col min="11535" max="11535" width="49.25" style="19" customWidth="1"/>
    <col min="11536" max="11537" width="6" style="19" customWidth="1"/>
    <col min="11538" max="11538" width="10.75" style="19" customWidth="1"/>
    <col min="11539" max="11539" width="44.875" style="19" customWidth="1"/>
    <col min="11540" max="11541" width="5.25" style="19" customWidth="1"/>
    <col min="11542" max="11542" width="9.75" style="19" customWidth="1"/>
    <col min="11543" max="11543" width="15.625" style="19" customWidth="1"/>
    <col min="11544" max="11555" width="9.625" style="19" customWidth="1"/>
    <col min="11556" max="11785" width="9" style="19"/>
    <col min="11786" max="11786" width="2.625" style="19" customWidth="1"/>
    <col min="11787" max="11790" width="9.625" style="19" customWidth="1"/>
    <col min="11791" max="11791" width="49.25" style="19" customWidth="1"/>
    <col min="11792" max="11793" width="6" style="19" customWidth="1"/>
    <col min="11794" max="11794" width="10.75" style="19" customWidth="1"/>
    <col min="11795" max="11795" width="44.875" style="19" customWidth="1"/>
    <col min="11796" max="11797" width="5.25" style="19" customWidth="1"/>
    <col min="11798" max="11798" width="9.75" style="19" customWidth="1"/>
    <col min="11799" max="11799" width="15.625" style="19" customWidth="1"/>
    <col min="11800" max="11811" width="9.625" style="19" customWidth="1"/>
    <col min="11812" max="12041" width="9" style="19"/>
    <col min="12042" max="12042" width="2.625" style="19" customWidth="1"/>
    <col min="12043" max="12046" width="9.625" style="19" customWidth="1"/>
    <col min="12047" max="12047" width="49.25" style="19" customWidth="1"/>
    <col min="12048" max="12049" width="6" style="19" customWidth="1"/>
    <col min="12050" max="12050" width="10.75" style="19" customWidth="1"/>
    <col min="12051" max="12051" width="44.875" style="19" customWidth="1"/>
    <col min="12052" max="12053" width="5.25" style="19" customWidth="1"/>
    <col min="12054" max="12054" width="9.75" style="19" customWidth="1"/>
    <col min="12055" max="12055" width="15.625" style="19" customWidth="1"/>
    <col min="12056" max="12067" width="9.625" style="19" customWidth="1"/>
    <col min="12068" max="12297" width="9" style="19"/>
    <col min="12298" max="12298" width="2.625" style="19" customWidth="1"/>
    <col min="12299" max="12302" width="9.625" style="19" customWidth="1"/>
    <col min="12303" max="12303" width="49.25" style="19" customWidth="1"/>
    <col min="12304" max="12305" width="6" style="19" customWidth="1"/>
    <col min="12306" max="12306" width="10.75" style="19" customWidth="1"/>
    <col min="12307" max="12307" width="44.875" style="19" customWidth="1"/>
    <col min="12308" max="12309" width="5.25" style="19" customWidth="1"/>
    <col min="12310" max="12310" width="9.75" style="19" customWidth="1"/>
    <col min="12311" max="12311" width="15.625" style="19" customWidth="1"/>
    <col min="12312" max="12323" width="9.625" style="19" customWidth="1"/>
    <col min="12324" max="12553" width="9" style="19"/>
    <col min="12554" max="12554" width="2.625" style="19" customWidth="1"/>
    <col min="12555" max="12558" width="9.625" style="19" customWidth="1"/>
    <col min="12559" max="12559" width="49.25" style="19" customWidth="1"/>
    <col min="12560" max="12561" width="6" style="19" customWidth="1"/>
    <col min="12562" max="12562" width="10.75" style="19" customWidth="1"/>
    <col min="12563" max="12563" width="44.875" style="19" customWidth="1"/>
    <col min="12564" max="12565" width="5.25" style="19" customWidth="1"/>
    <col min="12566" max="12566" width="9.75" style="19" customWidth="1"/>
    <col min="12567" max="12567" width="15.625" style="19" customWidth="1"/>
    <col min="12568" max="12579" width="9.625" style="19" customWidth="1"/>
    <col min="12580" max="12809" width="9" style="19"/>
    <col min="12810" max="12810" width="2.625" style="19" customWidth="1"/>
    <col min="12811" max="12814" width="9.625" style="19" customWidth="1"/>
    <col min="12815" max="12815" width="49.25" style="19" customWidth="1"/>
    <col min="12816" max="12817" width="6" style="19" customWidth="1"/>
    <col min="12818" max="12818" width="10.75" style="19" customWidth="1"/>
    <col min="12819" max="12819" width="44.875" style="19" customWidth="1"/>
    <col min="12820" max="12821" width="5.25" style="19" customWidth="1"/>
    <col min="12822" max="12822" width="9.75" style="19" customWidth="1"/>
    <col min="12823" max="12823" width="15.625" style="19" customWidth="1"/>
    <col min="12824" max="12835" width="9.625" style="19" customWidth="1"/>
    <col min="12836" max="13065" width="9" style="19"/>
    <col min="13066" max="13066" width="2.625" style="19" customWidth="1"/>
    <col min="13067" max="13070" width="9.625" style="19" customWidth="1"/>
    <col min="13071" max="13071" width="49.25" style="19" customWidth="1"/>
    <col min="13072" max="13073" width="6" style="19" customWidth="1"/>
    <col min="13074" max="13074" width="10.75" style="19" customWidth="1"/>
    <col min="13075" max="13075" width="44.875" style="19" customWidth="1"/>
    <col min="13076" max="13077" width="5.25" style="19" customWidth="1"/>
    <col min="13078" max="13078" width="9.75" style="19" customWidth="1"/>
    <col min="13079" max="13079" width="15.625" style="19" customWidth="1"/>
    <col min="13080" max="13091" width="9.625" style="19" customWidth="1"/>
    <col min="13092" max="13321" width="9" style="19"/>
    <col min="13322" max="13322" width="2.625" style="19" customWidth="1"/>
    <col min="13323" max="13326" width="9.625" style="19" customWidth="1"/>
    <col min="13327" max="13327" width="49.25" style="19" customWidth="1"/>
    <col min="13328" max="13329" width="6" style="19" customWidth="1"/>
    <col min="13330" max="13330" width="10.75" style="19" customWidth="1"/>
    <col min="13331" max="13331" width="44.875" style="19" customWidth="1"/>
    <col min="13332" max="13333" width="5.25" style="19" customWidth="1"/>
    <col min="13334" max="13334" width="9.75" style="19" customWidth="1"/>
    <col min="13335" max="13335" width="15.625" style="19" customWidth="1"/>
    <col min="13336" max="13347" width="9.625" style="19" customWidth="1"/>
    <col min="13348" max="13577" width="9" style="19"/>
    <col min="13578" max="13578" width="2.625" style="19" customWidth="1"/>
    <col min="13579" max="13582" width="9.625" style="19" customWidth="1"/>
    <col min="13583" max="13583" width="49.25" style="19" customWidth="1"/>
    <col min="13584" max="13585" width="6" style="19" customWidth="1"/>
    <col min="13586" max="13586" width="10.75" style="19" customWidth="1"/>
    <col min="13587" max="13587" width="44.875" style="19" customWidth="1"/>
    <col min="13588" max="13589" width="5.25" style="19" customWidth="1"/>
    <col min="13590" max="13590" width="9.75" style="19" customWidth="1"/>
    <col min="13591" max="13591" width="15.625" style="19" customWidth="1"/>
    <col min="13592" max="13603" width="9.625" style="19" customWidth="1"/>
    <col min="13604" max="13833" width="9" style="19"/>
    <col min="13834" max="13834" width="2.625" style="19" customWidth="1"/>
    <col min="13835" max="13838" width="9.625" style="19" customWidth="1"/>
    <col min="13839" max="13839" width="49.25" style="19" customWidth="1"/>
    <col min="13840" max="13841" width="6" style="19" customWidth="1"/>
    <col min="13842" max="13842" width="10.75" style="19" customWidth="1"/>
    <col min="13843" max="13843" width="44.875" style="19" customWidth="1"/>
    <col min="13844" max="13845" width="5.25" style="19" customWidth="1"/>
    <col min="13846" max="13846" width="9.75" style="19" customWidth="1"/>
    <col min="13847" max="13847" width="15.625" style="19" customWidth="1"/>
    <col min="13848" max="13859" width="9.625" style="19" customWidth="1"/>
    <col min="13860" max="14089" width="9" style="19"/>
    <col min="14090" max="14090" width="2.625" style="19" customWidth="1"/>
    <col min="14091" max="14094" width="9.625" style="19" customWidth="1"/>
    <col min="14095" max="14095" width="49.25" style="19" customWidth="1"/>
    <col min="14096" max="14097" width="6" style="19" customWidth="1"/>
    <col min="14098" max="14098" width="10.75" style="19" customWidth="1"/>
    <col min="14099" max="14099" width="44.875" style="19" customWidth="1"/>
    <col min="14100" max="14101" width="5.25" style="19" customWidth="1"/>
    <col min="14102" max="14102" width="9.75" style="19" customWidth="1"/>
    <col min="14103" max="14103" width="15.625" style="19" customWidth="1"/>
    <col min="14104" max="14115" width="9.625" style="19" customWidth="1"/>
    <col min="14116" max="14345" width="9" style="19"/>
    <col min="14346" max="14346" width="2.625" style="19" customWidth="1"/>
    <col min="14347" max="14350" width="9.625" style="19" customWidth="1"/>
    <col min="14351" max="14351" width="49.25" style="19" customWidth="1"/>
    <col min="14352" max="14353" width="6" style="19" customWidth="1"/>
    <col min="14354" max="14354" width="10.75" style="19" customWidth="1"/>
    <col min="14355" max="14355" width="44.875" style="19" customWidth="1"/>
    <col min="14356" max="14357" width="5.25" style="19" customWidth="1"/>
    <col min="14358" max="14358" width="9.75" style="19" customWidth="1"/>
    <col min="14359" max="14359" width="15.625" style="19" customWidth="1"/>
    <col min="14360" max="14371" width="9.625" style="19" customWidth="1"/>
    <col min="14372" max="14601" width="9" style="19"/>
    <col min="14602" max="14602" width="2.625" style="19" customWidth="1"/>
    <col min="14603" max="14606" width="9.625" style="19" customWidth="1"/>
    <col min="14607" max="14607" width="49.25" style="19" customWidth="1"/>
    <col min="14608" max="14609" width="6" style="19" customWidth="1"/>
    <col min="14610" max="14610" width="10.75" style="19" customWidth="1"/>
    <col min="14611" max="14611" width="44.875" style="19" customWidth="1"/>
    <col min="14612" max="14613" width="5.25" style="19" customWidth="1"/>
    <col min="14614" max="14614" width="9.75" style="19" customWidth="1"/>
    <col min="14615" max="14615" width="15.625" style="19" customWidth="1"/>
    <col min="14616" max="14627" width="9.625" style="19" customWidth="1"/>
    <col min="14628" max="14857" width="9" style="19"/>
    <col min="14858" max="14858" width="2.625" style="19" customWidth="1"/>
    <col min="14859" max="14862" width="9.625" style="19" customWidth="1"/>
    <col min="14863" max="14863" width="49.25" style="19" customWidth="1"/>
    <col min="14864" max="14865" width="6" style="19" customWidth="1"/>
    <col min="14866" max="14866" width="10.75" style="19" customWidth="1"/>
    <col min="14867" max="14867" width="44.875" style="19" customWidth="1"/>
    <col min="14868" max="14869" width="5.25" style="19" customWidth="1"/>
    <col min="14870" max="14870" width="9.75" style="19" customWidth="1"/>
    <col min="14871" max="14871" width="15.625" style="19" customWidth="1"/>
    <col min="14872" max="14883" width="9.625" style="19" customWidth="1"/>
    <col min="14884" max="15113" width="9" style="19"/>
    <col min="15114" max="15114" width="2.625" style="19" customWidth="1"/>
    <col min="15115" max="15118" width="9.625" style="19" customWidth="1"/>
    <col min="15119" max="15119" width="49.25" style="19" customWidth="1"/>
    <col min="15120" max="15121" width="6" style="19" customWidth="1"/>
    <col min="15122" max="15122" width="10.75" style="19" customWidth="1"/>
    <col min="15123" max="15123" width="44.875" style="19" customWidth="1"/>
    <col min="15124" max="15125" width="5.25" style="19" customWidth="1"/>
    <col min="15126" max="15126" width="9.75" style="19" customWidth="1"/>
    <col min="15127" max="15127" width="15.625" style="19" customWidth="1"/>
    <col min="15128" max="15139" width="9.625" style="19" customWidth="1"/>
    <col min="15140" max="15369" width="9" style="19"/>
    <col min="15370" max="15370" width="2.625" style="19" customWidth="1"/>
    <col min="15371" max="15374" width="9.625" style="19" customWidth="1"/>
    <col min="15375" max="15375" width="49.25" style="19" customWidth="1"/>
    <col min="15376" max="15377" width="6" style="19" customWidth="1"/>
    <col min="15378" max="15378" width="10.75" style="19" customWidth="1"/>
    <col min="15379" max="15379" width="44.875" style="19" customWidth="1"/>
    <col min="15380" max="15381" width="5.25" style="19" customWidth="1"/>
    <col min="15382" max="15382" width="9.75" style="19" customWidth="1"/>
    <col min="15383" max="15383" width="15.625" style="19" customWidth="1"/>
    <col min="15384" max="15395" width="9.625" style="19" customWidth="1"/>
    <col min="15396" max="15625" width="9" style="19"/>
    <col min="15626" max="15626" width="2.625" style="19" customWidth="1"/>
    <col min="15627" max="15630" width="9.625" style="19" customWidth="1"/>
    <col min="15631" max="15631" width="49.25" style="19" customWidth="1"/>
    <col min="15632" max="15633" width="6" style="19" customWidth="1"/>
    <col min="15634" max="15634" width="10.75" style="19" customWidth="1"/>
    <col min="15635" max="15635" width="44.875" style="19" customWidth="1"/>
    <col min="15636" max="15637" width="5.25" style="19" customWidth="1"/>
    <col min="15638" max="15638" width="9.75" style="19" customWidth="1"/>
    <col min="15639" max="15639" width="15.625" style="19" customWidth="1"/>
    <col min="15640" max="15651" width="9.625" style="19" customWidth="1"/>
    <col min="15652" max="15881" width="9" style="19"/>
    <col min="15882" max="15882" width="2.625" style="19" customWidth="1"/>
    <col min="15883" max="15886" width="9.625" style="19" customWidth="1"/>
    <col min="15887" max="15887" width="49.25" style="19" customWidth="1"/>
    <col min="15888" max="15889" width="6" style="19" customWidth="1"/>
    <col min="15890" max="15890" width="10.75" style="19" customWidth="1"/>
    <col min="15891" max="15891" width="44.875" style="19" customWidth="1"/>
    <col min="15892" max="15893" width="5.25" style="19" customWidth="1"/>
    <col min="15894" max="15894" width="9.75" style="19" customWidth="1"/>
    <col min="15895" max="15895" width="15.625" style="19" customWidth="1"/>
    <col min="15896" max="15907" width="9.625" style="19" customWidth="1"/>
    <col min="15908" max="16137" width="9" style="19"/>
    <col min="16138" max="16138" width="2.625" style="19" customWidth="1"/>
    <col min="16139" max="16142" width="9.625" style="19" customWidth="1"/>
    <col min="16143" max="16143" width="49.25" style="19" customWidth="1"/>
    <col min="16144" max="16145" width="6" style="19" customWidth="1"/>
    <col min="16146" max="16146" width="10.75" style="19" customWidth="1"/>
    <col min="16147" max="16147" width="44.875" style="19" customWidth="1"/>
    <col min="16148" max="16149" width="5.25" style="19" customWidth="1"/>
    <col min="16150" max="16150" width="9.75" style="19" customWidth="1"/>
    <col min="16151" max="16151" width="15.625" style="19" customWidth="1"/>
    <col min="16152" max="16163" width="9.625" style="19" customWidth="1"/>
    <col min="16164" max="16384" width="9" style="19"/>
  </cols>
  <sheetData>
    <row r="1" spans="1:24" ht="35.1" customHeight="1">
      <c r="R1" s="171" t="s">
        <v>300</v>
      </c>
    </row>
    <row r="2" spans="1:24" ht="69.95" customHeight="1">
      <c r="A2" s="849" t="s">
        <v>88</v>
      </c>
      <c r="B2" s="849"/>
      <c r="C2" s="849"/>
      <c r="D2" s="849"/>
      <c r="E2" s="849"/>
      <c r="F2" s="849"/>
      <c r="G2" s="849"/>
      <c r="H2" s="849"/>
      <c r="I2" s="849"/>
      <c r="J2" s="849"/>
      <c r="K2" s="849"/>
      <c r="L2" s="849"/>
      <c r="M2" s="849"/>
      <c r="N2" s="849"/>
      <c r="O2" s="849"/>
      <c r="P2" s="849"/>
      <c r="Q2" s="849"/>
      <c r="R2" s="849"/>
      <c r="S2" s="28"/>
      <c r="T2" s="28"/>
      <c r="U2" s="28"/>
      <c r="V2" s="28"/>
      <c r="W2" s="28"/>
      <c r="X2" s="20"/>
    </row>
    <row r="3" spans="1:24" s="25" customFormat="1" ht="30" customHeight="1">
      <c r="A3" s="68"/>
      <c r="B3" s="69"/>
      <c r="C3" s="70"/>
      <c r="D3" s="70"/>
      <c r="E3" s="70"/>
      <c r="F3" s="70"/>
      <c r="G3" s="70"/>
      <c r="H3" s="70"/>
      <c r="I3" s="70"/>
      <c r="J3" s="70"/>
      <c r="K3" s="70"/>
      <c r="L3" s="70"/>
      <c r="M3" s="70"/>
      <c r="N3" s="70"/>
      <c r="O3" s="70"/>
      <c r="P3" s="70"/>
      <c r="Q3" s="70"/>
      <c r="R3" s="70"/>
      <c r="S3" s="21"/>
      <c r="T3" s="21"/>
      <c r="U3" s="21"/>
      <c r="V3" s="21"/>
      <c r="W3" s="26"/>
      <c r="X3" s="20"/>
    </row>
    <row r="4" spans="1:24" s="30" customFormat="1" ht="39.950000000000003" customHeight="1">
      <c r="A4" s="67"/>
      <c r="B4" s="861" t="s">
        <v>34</v>
      </c>
      <c r="C4" s="861"/>
      <c r="D4" s="861"/>
      <c r="E4" s="861"/>
      <c r="F4" s="861"/>
      <c r="G4" s="863">
        <f>'交付申請（入力フォーム）'!$D$7</f>
        <v>0</v>
      </c>
      <c r="H4" s="863"/>
      <c r="I4" s="863"/>
      <c r="J4" s="863"/>
      <c r="K4" s="863"/>
      <c r="L4" s="863"/>
      <c r="M4" s="126"/>
      <c r="N4" s="126"/>
      <c r="O4" s="126"/>
      <c r="P4" s="126"/>
      <c r="Q4" s="126"/>
      <c r="R4" s="32"/>
      <c r="S4" s="31"/>
      <c r="T4" s="31"/>
      <c r="U4" s="31"/>
      <c r="V4" s="31"/>
      <c r="W4" s="31"/>
    </row>
    <row r="5" spans="1:24" s="30" customFormat="1" ht="39.75" customHeight="1">
      <c r="A5" s="32"/>
      <c r="B5" s="274" t="s">
        <v>36</v>
      </c>
      <c r="C5" s="862">
        <f>'交付申請（入力フォーム）'!$D$36</f>
        <v>0</v>
      </c>
      <c r="D5" s="862"/>
      <c r="E5" s="862"/>
      <c r="F5" s="862"/>
      <c r="G5" s="274" t="s">
        <v>37</v>
      </c>
      <c r="H5" s="861"/>
      <c r="I5" s="861"/>
      <c r="J5" s="861"/>
      <c r="K5" s="861"/>
      <c r="L5" s="861"/>
      <c r="M5" s="861" t="s">
        <v>107</v>
      </c>
      <c r="N5" s="861"/>
      <c r="O5" s="861"/>
      <c r="P5" s="861">
        <f>'交付申請（入力フォーム）'!$I$36</f>
        <v>0</v>
      </c>
      <c r="Q5" s="861"/>
      <c r="R5" s="32"/>
      <c r="S5" s="33"/>
      <c r="T5" s="33"/>
      <c r="U5" s="33"/>
      <c r="V5" s="33"/>
      <c r="X5" s="34"/>
    </row>
    <row r="6" spans="1:24" s="25" customFormat="1" ht="24.75" customHeight="1">
      <c r="A6" s="68"/>
      <c r="B6" s="69"/>
      <c r="C6" s="70"/>
      <c r="D6" s="70"/>
      <c r="E6" s="70"/>
      <c r="F6" s="70"/>
      <c r="G6" s="70"/>
      <c r="H6" s="70"/>
      <c r="I6" s="70"/>
      <c r="J6" s="70"/>
      <c r="K6" s="70"/>
      <c r="L6" s="70"/>
      <c r="M6" s="70"/>
      <c r="N6" s="70"/>
      <c r="O6" s="70"/>
      <c r="P6" s="70"/>
      <c r="Q6" s="70"/>
      <c r="R6" s="70"/>
      <c r="S6" s="21"/>
      <c r="T6" s="21"/>
      <c r="U6" s="21"/>
      <c r="V6" s="21"/>
      <c r="W6" s="26"/>
      <c r="X6" s="20"/>
    </row>
    <row r="7" spans="1:24" s="25" customFormat="1" ht="35.1" customHeight="1">
      <c r="A7" s="68"/>
      <c r="B7" s="121" t="s">
        <v>35</v>
      </c>
      <c r="C7" s="122"/>
      <c r="D7" s="122"/>
      <c r="E7" s="122"/>
      <c r="F7" s="122"/>
      <c r="G7" s="122"/>
      <c r="H7" s="122"/>
      <c r="I7" s="122"/>
      <c r="J7" s="122"/>
      <c r="K7" s="111"/>
      <c r="L7" s="111"/>
      <c r="M7" s="111"/>
      <c r="N7" s="111"/>
      <c r="O7" s="70"/>
      <c r="P7" s="70"/>
      <c r="Q7" s="70"/>
      <c r="R7" s="70"/>
      <c r="S7" s="21"/>
      <c r="T7" s="21"/>
      <c r="U7" s="21"/>
      <c r="V7" s="21"/>
      <c r="W7" s="24"/>
      <c r="X7" s="20"/>
    </row>
    <row r="8" spans="1:24" s="25" customFormat="1" ht="35.1" customHeight="1">
      <c r="A8" s="68"/>
      <c r="B8" s="123" t="str">
        <f>'交付申請（入力フォーム）'!AC80</f>
        <v>□</v>
      </c>
      <c r="C8" s="121" t="s">
        <v>49</v>
      </c>
      <c r="D8" s="121"/>
      <c r="E8" s="122"/>
      <c r="F8" s="122"/>
      <c r="G8" s="122"/>
      <c r="H8" s="122"/>
      <c r="I8" s="122"/>
      <c r="J8" s="122"/>
      <c r="K8" s="111"/>
      <c r="L8" s="111"/>
      <c r="M8" s="111"/>
      <c r="N8" s="111"/>
      <c r="O8" s="70"/>
      <c r="P8" s="70"/>
      <c r="Q8" s="70"/>
      <c r="R8" s="70"/>
      <c r="S8" s="26"/>
      <c r="T8" s="21"/>
      <c r="U8" s="21"/>
      <c r="V8" s="21"/>
      <c r="W8" s="24"/>
      <c r="X8" s="20"/>
    </row>
    <row r="9" spans="1:24" s="25" customFormat="1" ht="35.1" customHeight="1">
      <c r="A9" s="71"/>
      <c r="B9" s="123" t="str">
        <f>'交付申請（入力フォーム）'!AC81</f>
        <v>■</v>
      </c>
      <c r="C9" s="124" t="s">
        <v>106</v>
      </c>
      <c r="D9" s="124"/>
      <c r="E9" s="116"/>
      <c r="F9" s="116"/>
      <c r="G9" s="116"/>
      <c r="H9" s="116"/>
      <c r="I9" s="116"/>
      <c r="J9" s="116"/>
      <c r="K9" s="112"/>
      <c r="L9" s="112"/>
      <c r="M9" s="112"/>
      <c r="N9" s="112"/>
      <c r="O9" s="69"/>
      <c r="P9" s="69"/>
      <c r="Q9" s="69"/>
      <c r="R9" s="69"/>
      <c r="S9" s="26"/>
      <c r="U9" s="26"/>
      <c r="V9" s="26"/>
      <c r="W9" s="26"/>
    </row>
    <row r="10" spans="1:24" ht="30" customHeight="1" thickBot="1">
      <c r="A10" s="72"/>
      <c r="B10" s="122"/>
      <c r="C10" s="122"/>
      <c r="D10" s="122"/>
      <c r="E10" s="122"/>
      <c r="F10" s="122"/>
      <c r="G10" s="122"/>
      <c r="H10" s="122"/>
      <c r="I10" s="122"/>
      <c r="J10" s="122"/>
      <c r="K10" s="111"/>
      <c r="L10" s="111"/>
      <c r="M10" s="111"/>
      <c r="N10" s="111"/>
      <c r="O10" s="73"/>
      <c r="P10" s="74"/>
      <c r="Q10" s="74"/>
      <c r="R10" s="123" t="s">
        <v>45</v>
      </c>
      <c r="S10" s="23"/>
      <c r="T10" s="23"/>
      <c r="U10" s="23"/>
      <c r="V10" s="23"/>
      <c r="W10" s="22"/>
    </row>
    <row r="11" spans="1:24" s="30" customFormat="1" ht="35.1" customHeight="1">
      <c r="A11" s="67"/>
      <c r="B11" s="850" t="s">
        <v>4</v>
      </c>
      <c r="C11" s="851"/>
      <c r="D11" s="851"/>
      <c r="E11" s="851"/>
      <c r="F11" s="851"/>
      <c r="G11" s="851"/>
      <c r="H11" s="272"/>
      <c r="I11" s="852" t="s">
        <v>38</v>
      </c>
      <c r="J11" s="853"/>
      <c r="K11" s="853"/>
      <c r="L11" s="853"/>
      <c r="M11" s="853"/>
      <c r="N11" s="853"/>
      <c r="O11" s="853"/>
      <c r="P11" s="853"/>
      <c r="Q11" s="854"/>
      <c r="R11" s="855"/>
      <c r="S11" s="31"/>
      <c r="T11" s="31"/>
      <c r="U11" s="31"/>
      <c r="V11" s="31"/>
      <c r="W11" s="34"/>
    </row>
    <row r="12" spans="1:24" s="30" customFormat="1" ht="35.1" customHeight="1">
      <c r="A12" s="67"/>
      <c r="B12" s="856" t="s">
        <v>33</v>
      </c>
      <c r="C12" s="819"/>
      <c r="D12" s="817" t="s">
        <v>50</v>
      </c>
      <c r="E12" s="818"/>
      <c r="F12" s="818"/>
      <c r="G12" s="818"/>
      <c r="H12" s="820"/>
      <c r="I12" s="859" t="s">
        <v>33</v>
      </c>
      <c r="J12" s="860"/>
      <c r="K12" s="817" t="s">
        <v>39</v>
      </c>
      <c r="L12" s="818"/>
      <c r="M12" s="818"/>
      <c r="N12" s="819"/>
      <c r="O12" s="817" t="s">
        <v>40</v>
      </c>
      <c r="P12" s="818"/>
      <c r="Q12" s="818"/>
      <c r="R12" s="820"/>
      <c r="S12" s="31"/>
      <c r="T12" s="31"/>
      <c r="U12" s="31"/>
      <c r="V12" s="31"/>
      <c r="W12" s="34"/>
    </row>
    <row r="13" spans="1:24" s="30" customFormat="1" ht="35.1" customHeight="1">
      <c r="A13" s="67"/>
      <c r="B13" s="857"/>
      <c r="C13" s="858"/>
      <c r="D13" s="129"/>
      <c r="E13" s="129"/>
      <c r="F13" s="129"/>
      <c r="G13" s="864" t="s">
        <v>41</v>
      </c>
      <c r="H13" s="865"/>
      <c r="I13" s="857"/>
      <c r="J13" s="858"/>
      <c r="K13" s="129"/>
      <c r="L13" s="129"/>
      <c r="M13" s="273"/>
      <c r="N13" s="131" t="s">
        <v>41</v>
      </c>
      <c r="O13" s="132"/>
      <c r="P13" s="129"/>
      <c r="Q13" s="129"/>
      <c r="R13" s="133" t="s">
        <v>41</v>
      </c>
      <c r="S13" s="31"/>
      <c r="T13" s="31"/>
      <c r="U13" s="31"/>
      <c r="V13" s="31"/>
      <c r="W13" s="34"/>
    </row>
    <row r="14" spans="1:24" s="26" customFormat="1" ht="35.1" customHeight="1">
      <c r="A14" s="69"/>
      <c r="B14" s="787">
        <f>'交付申請（入力フォーム）'!W84</f>
        <v>0</v>
      </c>
      <c r="C14" s="788"/>
      <c r="D14" s="373" t="s">
        <v>248</v>
      </c>
      <c r="E14" s="374"/>
      <c r="F14" s="374" t="s">
        <v>249</v>
      </c>
      <c r="G14" s="799" t="s">
        <v>251</v>
      </c>
      <c r="H14" s="800"/>
      <c r="I14" s="810" t="s">
        <v>227</v>
      </c>
      <c r="J14" s="811"/>
      <c r="K14" s="373" t="s">
        <v>248</v>
      </c>
      <c r="L14" s="374"/>
      <c r="M14" s="374" t="s">
        <v>249</v>
      </c>
      <c r="N14" s="388" t="s">
        <v>251</v>
      </c>
      <c r="O14" s="373" t="s">
        <v>248</v>
      </c>
      <c r="P14" s="374"/>
      <c r="Q14" s="374" t="s">
        <v>249</v>
      </c>
      <c r="R14" s="391" t="s">
        <v>251</v>
      </c>
      <c r="S14" s="27"/>
      <c r="T14" s="27"/>
      <c r="U14" s="27"/>
      <c r="V14" s="27"/>
      <c r="W14" s="24"/>
    </row>
    <row r="15" spans="1:24" s="26" customFormat="1" ht="35.1" customHeight="1">
      <c r="A15" s="69"/>
      <c r="B15" s="797"/>
      <c r="C15" s="798"/>
      <c r="D15" s="134"/>
      <c r="E15" s="298">
        <f>'交付申請（入力フォーム）'!Z84</f>
        <v>0</v>
      </c>
      <c r="F15" s="135"/>
      <c r="G15" s="785">
        <f>'交付申請（入力フォーム）'!AB84</f>
        <v>0</v>
      </c>
      <c r="H15" s="786"/>
      <c r="I15" s="812"/>
      <c r="J15" s="813"/>
      <c r="K15" s="134"/>
      <c r="L15" s="298">
        <f>'交付申請（入力フォーム）'!AH84</f>
        <v>0</v>
      </c>
      <c r="M15" s="135"/>
      <c r="N15" s="389">
        <f>'交付申請（入力フォーム）'!AJ84</f>
        <v>0</v>
      </c>
      <c r="O15" s="134"/>
      <c r="P15" s="298">
        <f>'交付申請（入力フォーム）'!AL84</f>
        <v>0</v>
      </c>
      <c r="Q15" s="135"/>
      <c r="R15" s="392">
        <f>'交付申請（入力フォーム）'!AN84</f>
        <v>0</v>
      </c>
      <c r="S15" s="27"/>
      <c r="T15" s="27"/>
      <c r="U15" s="27"/>
      <c r="V15" s="27"/>
      <c r="W15" s="24"/>
    </row>
    <row r="16" spans="1:24" s="26" customFormat="1" ht="35.1" customHeight="1">
      <c r="A16" s="69"/>
      <c r="B16" s="787">
        <f>'交付申請（入力フォーム）'!W85</f>
        <v>0</v>
      </c>
      <c r="C16" s="788"/>
      <c r="D16" s="373" t="s">
        <v>248</v>
      </c>
      <c r="E16" s="374"/>
      <c r="F16" s="374" t="s">
        <v>249</v>
      </c>
      <c r="G16" s="799" t="s">
        <v>251</v>
      </c>
      <c r="H16" s="800"/>
      <c r="I16" s="810" t="s">
        <v>228</v>
      </c>
      <c r="J16" s="811"/>
      <c r="K16" s="373" t="s">
        <v>248</v>
      </c>
      <c r="L16" s="374"/>
      <c r="M16" s="374" t="s">
        <v>249</v>
      </c>
      <c r="N16" s="388" t="s">
        <v>251</v>
      </c>
      <c r="O16" s="373" t="s">
        <v>248</v>
      </c>
      <c r="P16" s="374"/>
      <c r="Q16" s="374" t="s">
        <v>249</v>
      </c>
      <c r="R16" s="391" t="s">
        <v>251</v>
      </c>
      <c r="S16" s="27"/>
      <c r="T16" s="27"/>
      <c r="U16" s="27"/>
      <c r="V16" s="27"/>
      <c r="W16" s="24"/>
    </row>
    <row r="17" spans="1:23" s="26" customFormat="1" ht="35.1" customHeight="1">
      <c r="A17" s="69"/>
      <c r="B17" s="797"/>
      <c r="C17" s="798"/>
      <c r="D17" s="134"/>
      <c r="E17" s="298">
        <f>'交付申請（入力フォーム）'!Z85</f>
        <v>0</v>
      </c>
      <c r="F17" s="135"/>
      <c r="G17" s="785">
        <f>'交付申請（入力フォーム）'!AB85</f>
        <v>0</v>
      </c>
      <c r="H17" s="786"/>
      <c r="I17" s="812"/>
      <c r="J17" s="813"/>
      <c r="K17" s="134"/>
      <c r="L17" s="298">
        <f>'交付申請（入力フォーム）'!AH85</f>
        <v>0</v>
      </c>
      <c r="M17" s="135"/>
      <c r="N17" s="389">
        <f>'交付申請（入力フォーム）'!AJ85</f>
        <v>0</v>
      </c>
      <c r="O17" s="134"/>
      <c r="P17" s="298">
        <f>'交付申請（入力フォーム）'!AL85</f>
        <v>0</v>
      </c>
      <c r="Q17" s="135"/>
      <c r="R17" s="392">
        <f>'交付申請（入力フォーム）'!AN85</f>
        <v>0</v>
      </c>
      <c r="S17" s="27"/>
      <c r="T17" s="27"/>
      <c r="U17" s="27"/>
      <c r="V17" s="27"/>
      <c r="W17" s="24"/>
    </row>
    <row r="18" spans="1:23" s="26" customFormat="1" ht="35.1" customHeight="1">
      <c r="A18" s="69"/>
      <c r="B18" s="787">
        <f>'交付申請（入力フォーム）'!W86</f>
        <v>0</v>
      </c>
      <c r="C18" s="788"/>
      <c r="D18" s="373" t="s">
        <v>248</v>
      </c>
      <c r="E18" s="374"/>
      <c r="F18" s="374" t="s">
        <v>249</v>
      </c>
      <c r="G18" s="799" t="s">
        <v>251</v>
      </c>
      <c r="H18" s="800"/>
      <c r="I18" s="810" t="s">
        <v>229</v>
      </c>
      <c r="J18" s="811"/>
      <c r="K18" s="373" t="s">
        <v>248</v>
      </c>
      <c r="L18" s="374"/>
      <c r="M18" s="374" t="s">
        <v>249</v>
      </c>
      <c r="N18" s="388" t="s">
        <v>251</v>
      </c>
      <c r="O18" s="373" t="s">
        <v>248</v>
      </c>
      <c r="P18" s="374"/>
      <c r="Q18" s="374" t="s">
        <v>249</v>
      </c>
      <c r="R18" s="391" t="s">
        <v>251</v>
      </c>
      <c r="S18" s="27"/>
      <c r="T18" s="27"/>
      <c r="U18" s="27"/>
      <c r="V18" s="27"/>
      <c r="W18" s="24"/>
    </row>
    <row r="19" spans="1:23" s="26" customFormat="1" ht="35.1" customHeight="1">
      <c r="A19" s="69"/>
      <c r="B19" s="797"/>
      <c r="C19" s="798"/>
      <c r="D19" s="134"/>
      <c r="E19" s="298">
        <f>'交付申請（入力フォーム）'!Z86</f>
        <v>0</v>
      </c>
      <c r="F19" s="135"/>
      <c r="G19" s="785">
        <f>'交付申請（入力フォーム）'!AB86</f>
        <v>0</v>
      </c>
      <c r="H19" s="786"/>
      <c r="I19" s="812"/>
      <c r="J19" s="813"/>
      <c r="K19" s="134"/>
      <c r="L19" s="298">
        <f>'交付申請（入力フォーム）'!AH86</f>
        <v>0</v>
      </c>
      <c r="M19" s="135"/>
      <c r="N19" s="389">
        <f>'交付申請（入力フォーム）'!AJ86</f>
        <v>0</v>
      </c>
      <c r="O19" s="134"/>
      <c r="P19" s="298">
        <f>'交付申請（入力フォーム）'!AL86</f>
        <v>0</v>
      </c>
      <c r="Q19" s="135"/>
      <c r="R19" s="392">
        <f>'交付申請（入力フォーム）'!AN86</f>
        <v>0</v>
      </c>
      <c r="S19" s="27"/>
      <c r="T19" s="27"/>
      <c r="U19" s="27"/>
      <c r="V19" s="27"/>
      <c r="W19" s="24"/>
    </row>
    <row r="20" spans="1:23" s="26" customFormat="1" ht="35.1" customHeight="1">
      <c r="A20" s="69"/>
      <c r="B20" s="787">
        <f>'交付申請（入力フォーム）'!W87</f>
        <v>0</v>
      </c>
      <c r="C20" s="788"/>
      <c r="D20" s="373" t="s">
        <v>248</v>
      </c>
      <c r="E20" s="374"/>
      <c r="F20" s="374" t="s">
        <v>249</v>
      </c>
      <c r="G20" s="799" t="s">
        <v>251</v>
      </c>
      <c r="H20" s="800"/>
      <c r="I20" s="810" t="s">
        <v>230</v>
      </c>
      <c r="J20" s="811"/>
      <c r="K20" s="373" t="s">
        <v>248</v>
      </c>
      <c r="L20" s="374"/>
      <c r="M20" s="374" t="s">
        <v>249</v>
      </c>
      <c r="N20" s="388" t="s">
        <v>251</v>
      </c>
      <c r="O20" s="373" t="s">
        <v>248</v>
      </c>
      <c r="P20" s="374"/>
      <c r="Q20" s="374" t="s">
        <v>249</v>
      </c>
      <c r="R20" s="391" t="s">
        <v>251</v>
      </c>
      <c r="S20" s="27"/>
      <c r="T20" s="27"/>
      <c r="U20" s="27"/>
      <c r="V20" s="27"/>
      <c r="W20" s="24"/>
    </row>
    <row r="21" spans="1:23" s="26" customFormat="1" ht="35.1" customHeight="1">
      <c r="A21" s="69"/>
      <c r="B21" s="797"/>
      <c r="C21" s="798"/>
      <c r="D21" s="134"/>
      <c r="E21" s="298">
        <f>'交付申請（入力フォーム）'!Z87</f>
        <v>0</v>
      </c>
      <c r="F21" s="135"/>
      <c r="G21" s="785">
        <f>'交付申請（入力フォーム）'!AB87</f>
        <v>0</v>
      </c>
      <c r="H21" s="786"/>
      <c r="I21" s="812"/>
      <c r="J21" s="813"/>
      <c r="K21" s="134"/>
      <c r="L21" s="298">
        <f>'交付申請（入力フォーム）'!AH87</f>
        <v>0</v>
      </c>
      <c r="M21" s="135"/>
      <c r="N21" s="389">
        <f>'交付申請（入力フォーム）'!AJ87</f>
        <v>0</v>
      </c>
      <c r="O21" s="134"/>
      <c r="P21" s="298">
        <f>'交付申請（入力フォーム）'!AL87</f>
        <v>0</v>
      </c>
      <c r="Q21" s="135"/>
      <c r="R21" s="392">
        <f>'交付申請（入力フォーム）'!AN87</f>
        <v>0</v>
      </c>
      <c r="S21" s="27"/>
      <c r="T21" s="27"/>
      <c r="U21" s="27"/>
      <c r="V21" s="27"/>
      <c r="W21" s="24"/>
    </row>
    <row r="22" spans="1:23" s="26" customFormat="1" ht="35.1" customHeight="1">
      <c r="A22" s="69"/>
      <c r="B22" s="787">
        <f>'交付申請（入力フォーム）'!W88</f>
        <v>0</v>
      </c>
      <c r="C22" s="788"/>
      <c r="D22" s="373" t="s">
        <v>248</v>
      </c>
      <c r="E22" s="374"/>
      <c r="F22" s="374" t="s">
        <v>249</v>
      </c>
      <c r="G22" s="799" t="s">
        <v>251</v>
      </c>
      <c r="H22" s="800"/>
      <c r="I22" s="810" t="s">
        <v>231</v>
      </c>
      <c r="J22" s="811"/>
      <c r="K22" s="373" t="s">
        <v>248</v>
      </c>
      <c r="L22" s="374"/>
      <c r="M22" s="374" t="s">
        <v>249</v>
      </c>
      <c r="N22" s="388" t="s">
        <v>251</v>
      </c>
      <c r="O22" s="373" t="s">
        <v>248</v>
      </c>
      <c r="P22" s="374"/>
      <c r="Q22" s="374" t="s">
        <v>249</v>
      </c>
      <c r="R22" s="391" t="s">
        <v>251</v>
      </c>
      <c r="S22" s="27"/>
      <c r="T22" s="27"/>
      <c r="U22" s="27"/>
      <c r="V22" s="27"/>
      <c r="W22" s="24"/>
    </row>
    <row r="23" spans="1:23" s="26" customFormat="1" ht="35.1" customHeight="1">
      <c r="A23" s="69"/>
      <c r="B23" s="797"/>
      <c r="C23" s="798"/>
      <c r="D23" s="134"/>
      <c r="E23" s="298">
        <f>'交付申請（入力フォーム）'!Z88</f>
        <v>0</v>
      </c>
      <c r="F23" s="135"/>
      <c r="G23" s="785">
        <f>'交付申請（入力フォーム）'!AB88</f>
        <v>0</v>
      </c>
      <c r="H23" s="786"/>
      <c r="I23" s="812"/>
      <c r="J23" s="813"/>
      <c r="K23" s="134"/>
      <c r="L23" s="298">
        <f>'交付申請（入力フォーム）'!AH88</f>
        <v>0</v>
      </c>
      <c r="M23" s="135"/>
      <c r="N23" s="389">
        <f>'交付申請（入力フォーム）'!AJ88</f>
        <v>0</v>
      </c>
      <c r="O23" s="134"/>
      <c r="P23" s="298">
        <f>'交付申請（入力フォーム）'!AL88</f>
        <v>0</v>
      </c>
      <c r="Q23" s="135"/>
      <c r="R23" s="392">
        <f>'交付申請（入力フォーム）'!AN88</f>
        <v>0</v>
      </c>
      <c r="S23" s="27"/>
      <c r="T23" s="27"/>
      <c r="U23" s="27"/>
      <c r="V23" s="27"/>
      <c r="W23" s="24"/>
    </row>
    <row r="24" spans="1:23" s="26" customFormat="1" ht="35.1" customHeight="1">
      <c r="A24" s="69"/>
      <c r="B24" s="787">
        <f>'交付申請（入力フォーム）'!W89</f>
        <v>0</v>
      </c>
      <c r="C24" s="788"/>
      <c r="D24" s="373" t="s">
        <v>248</v>
      </c>
      <c r="E24" s="374"/>
      <c r="F24" s="374" t="s">
        <v>249</v>
      </c>
      <c r="G24" s="799" t="s">
        <v>251</v>
      </c>
      <c r="H24" s="800"/>
      <c r="I24" s="810" t="s">
        <v>232</v>
      </c>
      <c r="J24" s="811"/>
      <c r="K24" s="373" t="s">
        <v>248</v>
      </c>
      <c r="L24" s="374"/>
      <c r="M24" s="374" t="s">
        <v>249</v>
      </c>
      <c r="N24" s="388" t="s">
        <v>251</v>
      </c>
      <c r="O24" s="373" t="s">
        <v>248</v>
      </c>
      <c r="P24" s="374"/>
      <c r="Q24" s="374" t="s">
        <v>249</v>
      </c>
      <c r="R24" s="391" t="s">
        <v>251</v>
      </c>
      <c r="S24" s="27"/>
      <c r="T24" s="27"/>
      <c r="U24" s="27"/>
      <c r="V24" s="27"/>
      <c r="W24" s="24"/>
    </row>
    <row r="25" spans="1:23" s="26" customFormat="1" ht="35.1" customHeight="1">
      <c r="A25" s="69"/>
      <c r="B25" s="797"/>
      <c r="C25" s="798"/>
      <c r="D25" s="134"/>
      <c r="E25" s="298">
        <f>'交付申請（入力フォーム）'!Z89</f>
        <v>0</v>
      </c>
      <c r="F25" s="135"/>
      <c r="G25" s="785">
        <f>'交付申請（入力フォーム）'!AB89</f>
        <v>0</v>
      </c>
      <c r="H25" s="786"/>
      <c r="I25" s="812"/>
      <c r="J25" s="813"/>
      <c r="K25" s="134"/>
      <c r="L25" s="298">
        <f>'交付申請（入力フォーム）'!AH89</f>
        <v>0</v>
      </c>
      <c r="M25" s="135"/>
      <c r="N25" s="389">
        <f>'交付申請（入力フォーム）'!AJ89</f>
        <v>0</v>
      </c>
      <c r="O25" s="134"/>
      <c r="P25" s="298">
        <f>'交付申請（入力フォーム）'!AL89</f>
        <v>0</v>
      </c>
      <c r="Q25" s="135"/>
      <c r="R25" s="392">
        <f>'交付申請（入力フォーム）'!AN89</f>
        <v>0</v>
      </c>
      <c r="S25" s="27"/>
      <c r="T25" s="27"/>
      <c r="U25" s="27"/>
      <c r="V25" s="27"/>
      <c r="W25" s="24"/>
    </row>
    <row r="26" spans="1:23" s="26" customFormat="1" ht="35.1" customHeight="1">
      <c r="A26" s="69"/>
      <c r="B26" s="787">
        <f>'交付申請（入力フォーム）'!W90</f>
        <v>0</v>
      </c>
      <c r="C26" s="788"/>
      <c r="D26" s="373" t="s">
        <v>248</v>
      </c>
      <c r="E26" s="374"/>
      <c r="F26" s="374" t="s">
        <v>249</v>
      </c>
      <c r="G26" s="799" t="s">
        <v>251</v>
      </c>
      <c r="H26" s="800"/>
      <c r="I26" s="791" t="str">
        <f>"その他（"&amp;'交付申請（入力フォーム）'!AF90&amp;"）"</f>
        <v>その他（）</v>
      </c>
      <c r="J26" s="792"/>
      <c r="K26" s="373" t="s">
        <v>248</v>
      </c>
      <c r="L26" s="374"/>
      <c r="M26" s="374" t="s">
        <v>249</v>
      </c>
      <c r="N26" s="388" t="s">
        <v>251</v>
      </c>
      <c r="O26" s="373" t="s">
        <v>248</v>
      </c>
      <c r="P26" s="374"/>
      <c r="Q26" s="374" t="s">
        <v>249</v>
      </c>
      <c r="R26" s="391" t="s">
        <v>251</v>
      </c>
      <c r="S26" s="27"/>
      <c r="T26" s="27"/>
      <c r="U26" s="27"/>
      <c r="V26" s="27"/>
      <c r="W26" s="24"/>
    </row>
    <row r="27" spans="1:23" s="26" customFormat="1" ht="35.1" customHeight="1">
      <c r="A27" s="69"/>
      <c r="B27" s="797"/>
      <c r="C27" s="798"/>
      <c r="D27" s="134"/>
      <c r="E27" s="298">
        <f>'交付申請（入力フォーム）'!Z90</f>
        <v>0</v>
      </c>
      <c r="F27" s="135"/>
      <c r="G27" s="785">
        <f>'交付申請（入力フォーム）'!AB90</f>
        <v>0</v>
      </c>
      <c r="H27" s="786"/>
      <c r="I27" s="793"/>
      <c r="J27" s="794"/>
      <c r="K27" s="134"/>
      <c r="L27" s="298">
        <f>'交付申請（入力フォーム）'!AH90</f>
        <v>0</v>
      </c>
      <c r="M27" s="135"/>
      <c r="N27" s="389">
        <f>'交付申請（入力フォーム）'!AJ90</f>
        <v>0</v>
      </c>
      <c r="O27" s="134"/>
      <c r="P27" s="298">
        <f>'交付申請（入力フォーム）'!AL90</f>
        <v>0</v>
      </c>
      <c r="Q27" s="135"/>
      <c r="R27" s="392">
        <f>'交付申請（入力フォーム）'!AN90</f>
        <v>0</v>
      </c>
      <c r="S27" s="27"/>
      <c r="T27" s="27"/>
      <c r="U27" s="27"/>
      <c r="V27" s="27"/>
      <c r="W27" s="24"/>
    </row>
    <row r="28" spans="1:23" s="26" customFormat="1" ht="35.1" customHeight="1">
      <c r="A28" s="69"/>
      <c r="B28" s="787">
        <f>'交付申請（入力フォーム）'!W91</f>
        <v>0</v>
      </c>
      <c r="C28" s="788"/>
      <c r="D28" s="373" t="s">
        <v>248</v>
      </c>
      <c r="E28" s="374"/>
      <c r="F28" s="374" t="s">
        <v>249</v>
      </c>
      <c r="G28" s="799" t="s">
        <v>251</v>
      </c>
      <c r="H28" s="800"/>
      <c r="I28" s="791" t="str">
        <f>"その他（"&amp;'交付申請（入力フォーム）'!AF91&amp;"）"</f>
        <v>その他（）</v>
      </c>
      <c r="J28" s="792"/>
      <c r="K28" s="373" t="s">
        <v>248</v>
      </c>
      <c r="L28" s="374"/>
      <c r="M28" s="374" t="s">
        <v>249</v>
      </c>
      <c r="N28" s="388" t="s">
        <v>251</v>
      </c>
      <c r="O28" s="373" t="s">
        <v>248</v>
      </c>
      <c r="P28" s="374"/>
      <c r="Q28" s="374" t="s">
        <v>249</v>
      </c>
      <c r="R28" s="391" t="s">
        <v>251</v>
      </c>
      <c r="S28" s="27"/>
      <c r="T28" s="27"/>
      <c r="U28" s="27"/>
      <c r="V28" s="27"/>
      <c r="W28" s="24"/>
    </row>
    <row r="29" spans="1:23" s="26" customFormat="1" ht="35.1" customHeight="1">
      <c r="A29" s="69"/>
      <c r="B29" s="797"/>
      <c r="C29" s="798"/>
      <c r="D29" s="134"/>
      <c r="E29" s="298">
        <f>'交付申請（入力フォーム）'!Z91</f>
        <v>0</v>
      </c>
      <c r="F29" s="135"/>
      <c r="G29" s="785">
        <f>'交付申請（入力フォーム）'!AB91</f>
        <v>0</v>
      </c>
      <c r="H29" s="786"/>
      <c r="I29" s="793"/>
      <c r="J29" s="794"/>
      <c r="K29" s="134"/>
      <c r="L29" s="298">
        <f>'交付申請（入力フォーム）'!AH91</f>
        <v>0</v>
      </c>
      <c r="M29" s="135"/>
      <c r="N29" s="389">
        <f>'交付申請（入力フォーム）'!AJ91</f>
        <v>0</v>
      </c>
      <c r="O29" s="134"/>
      <c r="P29" s="298">
        <f>'交付申請（入力フォーム）'!AL91</f>
        <v>0</v>
      </c>
      <c r="Q29" s="135"/>
      <c r="R29" s="392">
        <f>'交付申請（入力フォーム）'!AN91</f>
        <v>0</v>
      </c>
      <c r="S29" s="27"/>
      <c r="T29" s="27"/>
      <c r="U29" s="27"/>
      <c r="V29" s="27"/>
      <c r="W29" s="24"/>
    </row>
    <row r="30" spans="1:23" s="26" customFormat="1" ht="35.1" customHeight="1">
      <c r="A30" s="69"/>
      <c r="B30" s="787">
        <f>'交付申請（入力フォーム）'!W92</f>
        <v>0</v>
      </c>
      <c r="C30" s="788"/>
      <c r="D30" s="373" t="s">
        <v>248</v>
      </c>
      <c r="E30" s="374"/>
      <c r="F30" s="374" t="s">
        <v>249</v>
      </c>
      <c r="G30" s="799" t="s">
        <v>251</v>
      </c>
      <c r="H30" s="800"/>
      <c r="I30" s="791" t="str">
        <f>"その他（"&amp;'交付申請（入力フォーム）'!AF92&amp;"）"</f>
        <v>その他（）</v>
      </c>
      <c r="J30" s="792"/>
      <c r="K30" s="373" t="s">
        <v>248</v>
      </c>
      <c r="L30" s="374"/>
      <c r="M30" s="374" t="s">
        <v>249</v>
      </c>
      <c r="N30" s="388" t="s">
        <v>251</v>
      </c>
      <c r="O30" s="373" t="s">
        <v>248</v>
      </c>
      <c r="P30" s="374"/>
      <c r="Q30" s="374" t="s">
        <v>249</v>
      </c>
      <c r="R30" s="391" t="s">
        <v>251</v>
      </c>
      <c r="S30" s="27"/>
      <c r="T30" s="27"/>
      <c r="U30" s="27"/>
      <c r="V30" s="27"/>
      <c r="W30" s="24"/>
    </row>
    <row r="31" spans="1:23" s="26" customFormat="1" ht="35.1" customHeight="1">
      <c r="A31" s="69"/>
      <c r="B31" s="797"/>
      <c r="C31" s="798"/>
      <c r="D31" s="134"/>
      <c r="E31" s="298">
        <f>'交付申請（入力フォーム）'!Z92</f>
        <v>0</v>
      </c>
      <c r="F31" s="135"/>
      <c r="G31" s="785">
        <f>'交付申請（入力フォーム）'!AB92</f>
        <v>0</v>
      </c>
      <c r="H31" s="786"/>
      <c r="I31" s="793"/>
      <c r="J31" s="794"/>
      <c r="K31" s="134"/>
      <c r="L31" s="298">
        <f>'交付申請（入力フォーム）'!AH92</f>
        <v>0</v>
      </c>
      <c r="M31" s="135"/>
      <c r="N31" s="389">
        <f>'交付申請（入力フォーム）'!AJ92</f>
        <v>0</v>
      </c>
      <c r="O31" s="134"/>
      <c r="P31" s="298">
        <f>'交付申請（入力フォーム）'!AL92</f>
        <v>0</v>
      </c>
      <c r="Q31" s="135"/>
      <c r="R31" s="392">
        <f>'交付申請（入力フォーム）'!AN92</f>
        <v>0</v>
      </c>
      <c r="S31" s="27"/>
      <c r="T31" s="27"/>
      <c r="U31" s="27"/>
      <c r="V31" s="27"/>
      <c r="W31" s="24"/>
    </row>
    <row r="32" spans="1:23" s="26" customFormat="1" ht="35.1" customHeight="1">
      <c r="A32" s="69"/>
      <c r="B32" s="787">
        <f>'交付申請（入力フォーム）'!W93</f>
        <v>0</v>
      </c>
      <c r="C32" s="788"/>
      <c r="D32" s="373" t="s">
        <v>248</v>
      </c>
      <c r="E32" s="374"/>
      <c r="F32" s="374" t="s">
        <v>249</v>
      </c>
      <c r="G32" s="799" t="s">
        <v>251</v>
      </c>
      <c r="H32" s="800"/>
      <c r="I32" s="791" t="str">
        <f>"その他（"&amp;'交付申請（入力フォーム）'!AF93&amp;"）"</f>
        <v>その他（）</v>
      </c>
      <c r="J32" s="792"/>
      <c r="K32" s="373" t="s">
        <v>248</v>
      </c>
      <c r="L32" s="374"/>
      <c r="M32" s="374" t="s">
        <v>249</v>
      </c>
      <c r="N32" s="388" t="s">
        <v>251</v>
      </c>
      <c r="O32" s="373" t="s">
        <v>248</v>
      </c>
      <c r="P32" s="374"/>
      <c r="Q32" s="374" t="s">
        <v>249</v>
      </c>
      <c r="R32" s="391" t="s">
        <v>251</v>
      </c>
      <c r="S32" s="27"/>
      <c r="T32" s="27"/>
      <c r="U32" s="27"/>
      <c r="V32" s="27"/>
      <c r="W32" s="24"/>
    </row>
    <row r="33" spans="1:23" s="26" customFormat="1" ht="35.1" customHeight="1">
      <c r="A33" s="69"/>
      <c r="B33" s="797"/>
      <c r="C33" s="798"/>
      <c r="D33" s="134"/>
      <c r="E33" s="298">
        <f>'交付申請（入力フォーム）'!Z93</f>
        <v>0</v>
      </c>
      <c r="F33" s="135"/>
      <c r="G33" s="785">
        <f>'交付申請（入力フォーム）'!AB93</f>
        <v>0</v>
      </c>
      <c r="H33" s="786"/>
      <c r="I33" s="793"/>
      <c r="J33" s="794"/>
      <c r="K33" s="134"/>
      <c r="L33" s="298">
        <f>'交付申請（入力フォーム）'!AH93</f>
        <v>0</v>
      </c>
      <c r="M33" s="135"/>
      <c r="N33" s="389">
        <f>'交付申請（入力フォーム）'!AJ93</f>
        <v>0</v>
      </c>
      <c r="O33" s="134"/>
      <c r="P33" s="298">
        <f>'交付申請（入力フォーム）'!AL93</f>
        <v>0</v>
      </c>
      <c r="Q33" s="135"/>
      <c r="R33" s="392">
        <f>'交付申請（入力フォーム）'!AN93</f>
        <v>0</v>
      </c>
      <c r="S33" s="27"/>
      <c r="T33" s="27"/>
      <c r="U33" s="27"/>
      <c r="V33" s="27"/>
      <c r="W33" s="24"/>
    </row>
    <row r="34" spans="1:23" s="26" customFormat="1" ht="35.1" customHeight="1">
      <c r="A34" s="69"/>
      <c r="B34" s="787">
        <f>'交付申請（入力フォーム）'!W94</f>
        <v>0</v>
      </c>
      <c r="C34" s="788"/>
      <c r="D34" s="373" t="s">
        <v>248</v>
      </c>
      <c r="E34" s="374"/>
      <c r="F34" s="374" t="s">
        <v>249</v>
      </c>
      <c r="G34" s="799" t="s">
        <v>251</v>
      </c>
      <c r="H34" s="800"/>
      <c r="I34" s="791" t="str">
        <f>"その他（"&amp;'交付申請（入力フォーム）'!AF94&amp;"）"</f>
        <v>その他（）</v>
      </c>
      <c r="J34" s="792"/>
      <c r="K34" s="373" t="s">
        <v>248</v>
      </c>
      <c r="L34" s="374"/>
      <c r="M34" s="374" t="s">
        <v>249</v>
      </c>
      <c r="N34" s="388" t="s">
        <v>251</v>
      </c>
      <c r="O34" s="373" t="s">
        <v>248</v>
      </c>
      <c r="P34" s="374"/>
      <c r="Q34" s="374" t="s">
        <v>249</v>
      </c>
      <c r="R34" s="391" t="s">
        <v>251</v>
      </c>
      <c r="S34" s="27"/>
      <c r="T34" s="27"/>
      <c r="U34" s="27"/>
      <c r="V34" s="27"/>
      <c r="W34" s="24"/>
    </row>
    <row r="35" spans="1:23" s="26" customFormat="1" ht="35.1" customHeight="1">
      <c r="A35" s="69"/>
      <c r="B35" s="797"/>
      <c r="C35" s="798"/>
      <c r="D35" s="376"/>
      <c r="E35" s="298">
        <f>'交付申請（入力フォーム）'!Z94</f>
        <v>0</v>
      </c>
      <c r="F35" s="377"/>
      <c r="G35" s="785">
        <f>'交付申請（入力フォーム）'!AB94</f>
        <v>0</v>
      </c>
      <c r="H35" s="786"/>
      <c r="I35" s="793"/>
      <c r="J35" s="794"/>
      <c r="K35" s="376"/>
      <c r="L35" s="298">
        <f>'交付申請（入力フォーム）'!AH94</f>
        <v>0</v>
      </c>
      <c r="M35" s="377"/>
      <c r="N35" s="389">
        <f>'交付申請（入力フォーム）'!AJ94</f>
        <v>0</v>
      </c>
      <c r="O35" s="376"/>
      <c r="P35" s="298">
        <f>'交付申請（入力フォーム）'!AL94</f>
        <v>0</v>
      </c>
      <c r="Q35" s="377"/>
      <c r="R35" s="392">
        <f>'交付申請（入力フォーム）'!AN94</f>
        <v>0</v>
      </c>
      <c r="S35" s="27"/>
      <c r="T35" s="27"/>
      <c r="U35" s="27"/>
      <c r="V35" s="27"/>
      <c r="W35" s="24"/>
    </row>
    <row r="36" spans="1:23" s="26" customFormat="1" ht="35.1" customHeight="1">
      <c r="A36" s="69"/>
      <c r="B36" s="787">
        <f>'交付申請（入力フォーム）'!W95</f>
        <v>0</v>
      </c>
      <c r="C36" s="788"/>
      <c r="D36" s="373" t="s">
        <v>248</v>
      </c>
      <c r="E36" s="374"/>
      <c r="F36" s="374" t="s">
        <v>249</v>
      </c>
      <c r="G36" s="799" t="s">
        <v>251</v>
      </c>
      <c r="H36" s="800"/>
      <c r="I36" s="791" t="str">
        <f>"その他（"&amp;'交付申請（入力フォーム）'!AF95&amp;"）"</f>
        <v>その他（）</v>
      </c>
      <c r="J36" s="792"/>
      <c r="K36" s="373" t="s">
        <v>248</v>
      </c>
      <c r="L36" s="374"/>
      <c r="M36" s="374" t="s">
        <v>249</v>
      </c>
      <c r="N36" s="388" t="s">
        <v>251</v>
      </c>
      <c r="O36" s="373" t="s">
        <v>248</v>
      </c>
      <c r="P36" s="374"/>
      <c r="Q36" s="374" t="s">
        <v>249</v>
      </c>
      <c r="R36" s="391" t="s">
        <v>251</v>
      </c>
      <c r="S36" s="27"/>
      <c r="T36" s="27"/>
      <c r="U36" s="27"/>
      <c r="V36" s="27"/>
      <c r="W36" s="24"/>
    </row>
    <row r="37" spans="1:23" s="26" customFormat="1" ht="35.1" customHeight="1" thickBot="1">
      <c r="A37" s="69"/>
      <c r="B37" s="789"/>
      <c r="C37" s="790"/>
      <c r="D37" s="137"/>
      <c r="E37" s="302">
        <f>'交付申請（入力フォーム）'!Z95</f>
        <v>0</v>
      </c>
      <c r="F37" s="138"/>
      <c r="G37" s="808">
        <f>'交付申請（入力フォーム）'!AB95</f>
        <v>0</v>
      </c>
      <c r="H37" s="809"/>
      <c r="I37" s="795"/>
      <c r="J37" s="796"/>
      <c r="K37" s="137"/>
      <c r="L37" s="299">
        <f>'交付申請（入力フォーム）'!AH95</f>
        <v>0</v>
      </c>
      <c r="M37" s="138"/>
      <c r="N37" s="390">
        <f>'交付申請（入力フォーム）'!AJ95</f>
        <v>0</v>
      </c>
      <c r="O37" s="137"/>
      <c r="P37" s="299">
        <f>'交付申請（入力フォーム）'!AL95</f>
        <v>0</v>
      </c>
      <c r="Q37" s="138"/>
      <c r="R37" s="393">
        <f>'交付申請（入力フォーム）'!AN95</f>
        <v>0</v>
      </c>
      <c r="S37" s="27"/>
      <c r="T37" s="27"/>
      <c r="U37" s="27"/>
      <c r="V37" s="27"/>
      <c r="W37" s="24"/>
    </row>
    <row r="38" spans="1:23" s="26" customFormat="1" ht="35.1" customHeight="1" thickTop="1">
      <c r="A38" s="107"/>
      <c r="B38" s="870" t="s">
        <v>233</v>
      </c>
      <c r="C38" s="871"/>
      <c r="D38" s="378" t="s">
        <v>248</v>
      </c>
      <c r="E38" s="386"/>
      <c r="F38" s="380" t="s">
        <v>246</v>
      </c>
      <c r="G38" s="874"/>
      <c r="H38" s="875"/>
      <c r="I38" s="870" t="s">
        <v>233</v>
      </c>
      <c r="J38" s="871"/>
      <c r="K38" s="381" t="s">
        <v>248</v>
      </c>
      <c r="L38" s="382"/>
      <c r="M38" s="383" t="s">
        <v>246</v>
      </c>
      <c r="N38" s="866"/>
      <c r="O38" s="384" t="s">
        <v>248</v>
      </c>
      <c r="P38" s="382"/>
      <c r="Q38" s="385" t="s">
        <v>246</v>
      </c>
      <c r="R38" s="879"/>
      <c r="S38" s="27"/>
      <c r="W38" s="108"/>
    </row>
    <row r="39" spans="1:23" s="26" customFormat="1" ht="35.1" customHeight="1" thickBot="1">
      <c r="A39" s="107"/>
      <c r="B39" s="872"/>
      <c r="C39" s="873"/>
      <c r="D39" s="139"/>
      <c r="E39" s="300">
        <f>SUM(E15,E17,E19,E21,E23,E25,E27,E29,E31,E33,E35,E37)</f>
        <v>0</v>
      </c>
      <c r="F39" s="140"/>
      <c r="G39" s="876"/>
      <c r="H39" s="830"/>
      <c r="I39" s="872"/>
      <c r="J39" s="873"/>
      <c r="K39" s="139"/>
      <c r="L39" s="301">
        <f>SUM(L15,L17,L19,L21,L23,L25,L27,L29,L31,L33,L35,L37)</f>
        <v>0</v>
      </c>
      <c r="M39" s="141"/>
      <c r="N39" s="867"/>
      <c r="O39" s="281"/>
      <c r="P39" s="300">
        <f>ROUNDDOWN(IF(B8="■",SUM(P15,P17,P19,P21,P23,P25,P27,P29,P31,P33,P35,P37),15*P5),0)</f>
        <v>0</v>
      </c>
      <c r="Q39" s="140"/>
      <c r="R39" s="880"/>
      <c r="S39" s="27"/>
      <c r="W39" s="108"/>
    </row>
    <row r="40" spans="1:23" s="25" customFormat="1" ht="35.1" customHeight="1" thickBot="1">
      <c r="A40" s="71"/>
      <c r="B40" s="275"/>
      <c r="C40" s="275"/>
      <c r="D40" s="275"/>
      <c r="E40" s="275"/>
      <c r="F40" s="275"/>
      <c r="G40" s="275"/>
      <c r="H40" s="275"/>
      <c r="I40" s="275"/>
      <c r="J40" s="275"/>
      <c r="K40" s="275"/>
      <c r="L40" s="275"/>
      <c r="M40" s="275"/>
      <c r="N40" s="275"/>
      <c r="O40" s="275"/>
      <c r="P40" s="114"/>
      <c r="Q40" s="114"/>
      <c r="R40" s="114"/>
      <c r="S40" s="27"/>
      <c r="T40" s="27"/>
      <c r="U40" s="27"/>
      <c r="V40" s="27"/>
      <c r="W40" s="24"/>
    </row>
    <row r="41" spans="1:23" s="25" customFormat="1" ht="35.1" hidden="1" customHeight="1">
      <c r="A41" s="71"/>
      <c r="B41" s="114"/>
      <c r="C41" s="114"/>
      <c r="D41" s="114"/>
      <c r="E41" s="144"/>
      <c r="F41" s="145"/>
      <c r="G41" s="145"/>
      <c r="H41" s="114"/>
      <c r="I41" s="801" t="s">
        <v>47</v>
      </c>
      <c r="J41" s="827"/>
      <c r="K41" s="827"/>
      <c r="L41" s="827"/>
      <c r="M41" s="827"/>
      <c r="N41" s="828"/>
      <c r="O41" s="146"/>
      <c r="P41" s="147"/>
      <c r="Q41" s="148"/>
      <c r="R41" s="114"/>
      <c r="S41" s="27"/>
      <c r="T41" s="27"/>
      <c r="U41" s="27"/>
      <c r="V41" s="27"/>
      <c r="W41" s="24"/>
    </row>
    <row r="42" spans="1:23" s="25" customFormat="1" ht="35.1" hidden="1" customHeight="1" thickBot="1">
      <c r="A42" s="71"/>
      <c r="B42" s="114"/>
      <c r="C42" s="114"/>
      <c r="D42" s="114"/>
      <c r="E42" s="114"/>
      <c r="F42" s="114"/>
      <c r="G42" s="114"/>
      <c r="H42" s="114"/>
      <c r="I42" s="806"/>
      <c r="J42" s="829"/>
      <c r="K42" s="829"/>
      <c r="L42" s="829"/>
      <c r="M42" s="829"/>
      <c r="N42" s="830"/>
      <c r="O42" s="149"/>
      <c r="P42" s="150"/>
      <c r="Q42" s="151"/>
      <c r="R42" s="114"/>
      <c r="S42" s="27"/>
      <c r="T42" s="27"/>
      <c r="U42" s="27"/>
      <c r="V42" s="27"/>
      <c r="W42" s="24"/>
    </row>
    <row r="43" spans="1:23" s="25" customFormat="1" ht="35.1" hidden="1" customHeight="1">
      <c r="A43" s="71"/>
      <c r="B43" s="114"/>
      <c r="C43" s="114"/>
      <c r="D43" s="114"/>
      <c r="E43" s="275"/>
      <c r="F43" s="145"/>
      <c r="G43" s="145"/>
      <c r="H43" s="114"/>
      <c r="I43" s="845" t="s">
        <v>43</v>
      </c>
      <c r="J43" s="846"/>
      <c r="K43" s="278"/>
      <c r="L43" s="821">
        <v>1250</v>
      </c>
      <c r="M43" s="823" t="s">
        <v>44</v>
      </c>
      <c r="N43" s="824"/>
      <c r="O43" s="153"/>
      <c r="P43" s="147"/>
      <c r="Q43" s="154"/>
      <c r="R43" s="114"/>
      <c r="S43" s="27"/>
      <c r="T43" s="27"/>
      <c r="U43" s="27"/>
      <c r="V43" s="27"/>
      <c r="W43" s="24"/>
    </row>
    <row r="44" spans="1:23" s="25" customFormat="1" ht="35.1" hidden="1" customHeight="1" thickBot="1">
      <c r="A44" s="71"/>
      <c r="B44" s="114"/>
      <c r="C44" s="114"/>
      <c r="D44" s="114"/>
      <c r="E44" s="144"/>
      <c r="F44" s="114"/>
      <c r="G44" s="114"/>
      <c r="H44" s="114"/>
      <c r="I44" s="847"/>
      <c r="J44" s="848"/>
      <c r="K44" s="276"/>
      <c r="L44" s="822"/>
      <c r="M44" s="825"/>
      <c r="N44" s="826"/>
      <c r="O44" s="155"/>
      <c r="P44" s="150"/>
      <c r="Q44" s="156"/>
      <c r="R44" s="114"/>
      <c r="S44" s="27"/>
      <c r="T44" s="27"/>
      <c r="U44" s="27"/>
      <c r="V44" s="27"/>
      <c r="W44" s="24"/>
    </row>
    <row r="45" spans="1:23" s="26" customFormat="1" ht="35.1" customHeight="1">
      <c r="A45" s="69"/>
      <c r="B45" s="803"/>
      <c r="C45" s="803"/>
      <c r="D45" s="276"/>
      <c r="E45" s="157"/>
      <c r="F45" s="277"/>
      <c r="G45" s="114"/>
      <c r="H45" s="114"/>
      <c r="I45" s="804" t="s">
        <v>91</v>
      </c>
      <c r="J45" s="805"/>
      <c r="K45" s="158" t="s">
        <v>252</v>
      </c>
      <c r="L45" s="159"/>
      <c r="M45" s="160" t="s">
        <v>253</v>
      </c>
      <c r="N45" s="841" t="s">
        <v>89</v>
      </c>
      <c r="O45" s="161" t="s">
        <v>252</v>
      </c>
      <c r="P45" s="147"/>
      <c r="Q45" s="246" t="s">
        <v>253</v>
      </c>
      <c r="R45" s="114"/>
      <c r="S45" s="109"/>
      <c r="T45" s="27"/>
      <c r="U45" s="27"/>
      <c r="V45" s="27"/>
      <c r="W45" s="24"/>
    </row>
    <row r="46" spans="1:23" s="26" customFormat="1" ht="35.1" customHeight="1" thickBot="1">
      <c r="A46" s="69"/>
      <c r="B46" s="803"/>
      <c r="C46" s="803"/>
      <c r="D46" s="275"/>
      <c r="E46" s="157"/>
      <c r="F46" s="157"/>
      <c r="G46" s="157"/>
      <c r="H46" s="114"/>
      <c r="I46" s="806" t="s">
        <v>93</v>
      </c>
      <c r="J46" s="807"/>
      <c r="K46" s="279"/>
      <c r="L46" s="297">
        <f>E39</f>
        <v>0</v>
      </c>
      <c r="M46" s="280"/>
      <c r="N46" s="842"/>
      <c r="O46" s="164"/>
      <c r="P46" s="317">
        <f>IF(SUM(L49,L46)&gt;2500,ROUNDUP(L46/SUM(L49,L46)*1250,0),ROUNDDOWN(L46*0.5,0))</f>
        <v>0</v>
      </c>
      <c r="Q46" s="165"/>
      <c r="R46" s="114"/>
      <c r="S46" s="27"/>
      <c r="T46" s="27"/>
      <c r="U46" s="27"/>
      <c r="V46" s="27"/>
      <c r="W46" s="24"/>
    </row>
    <row r="47" spans="1:23" s="25" customFormat="1" ht="35.1" customHeight="1" thickBot="1">
      <c r="A47" s="71"/>
      <c r="B47" s="144"/>
      <c r="C47" s="144"/>
      <c r="D47" s="144"/>
      <c r="E47" s="144"/>
      <c r="F47" s="144"/>
      <c r="G47" s="275"/>
      <c r="H47" s="275"/>
      <c r="I47" s="275"/>
      <c r="J47" s="275"/>
      <c r="K47" s="275"/>
      <c r="L47" s="275"/>
      <c r="M47" s="275"/>
      <c r="N47" s="275"/>
      <c r="O47" s="275"/>
      <c r="P47" s="277"/>
      <c r="Q47" s="114"/>
      <c r="R47" s="277"/>
      <c r="S47" s="27"/>
      <c r="T47" s="27"/>
      <c r="U47" s="27"/>
      <c r="V47" s="27"/>
      <c r="W47" s="24"/>
    </row>
    <row r="48" spans="1:23" s="26" customFormat="1" ht="35.1" customHeight="1">
      <c r="A48" s="69"/>
      <c r="B48" s="801" t="s">
        <v>46</v>
      </c>
      <c r="C48" s="802"/>
      <c r="D48" s="166" t="s">
        <v>252</v>
      </c>
      <c r="E48" s="159"/>
      <c r="F48" s="167" t="s">
        <v>253</v>
      </c>
      <c r="G48" s="114"/>
      <c r="H48" s="114"/>
      <c r="I48" s="801" t="s">
        <v>90</v>
      </c>
      <c r="J48" s="802"/>
      <c r="K48" s="158" t="s">
        <v>252</v>
      </c>
      <c r="L48" s="159"/>
      <c r="M48" s="160" t="s">
        <v>253</v>
      </c>
      <c r="N48" s="841" t="s">
        <v>89</v>
      </c>
      <c r="O48" s="161" t="s">
        <v>252</v>
      </c>
      <c r="P48" s="147"/>
      <c r="Q48" s="160" t="s">
        <v>253</v>
      </c>
      <c r="R48" s="114"/>
      <c r="S48" s="27"/>
      <c r="T48" s="27"/>
      <c r="U48" s="27"/>
      <c r="V48" s="27"/>
      <c r="W48" s="24"/>
    </row>
    <row r="49" spans="1:23" s="26" customFormat="1" ht="35.1" customHeight="1" thickBot="1">
      <c r="A49" s="69"/>
      <c r="B49" s="843" t="s">
        <v>42</v>
      </c>
      <c r="C49" s="844"/>
      <c r="D49" s="168"/>
      <c r="E49" s="297">
        <f>L39-P39</f>
        <v>0</v>
      </c>
      <c r="F49" s="169"/>
      <c r="G49" s="157"/>
      <c r="H49" s="114"/>
      <c r="I49" s="806" t="s">
        <v>92</v>
      </c>
      <c r="J49" s="807"/>
      <c r="K49" s="279"/>
      <c r="L49" s="297">
        <f>E49</f>
        <v>0</v>
      </c>
      <c r="M49" s="280"/>
      <c r="N49" s="842"/>
      <c r="O49" s="164"/>
      <c r="P49" s="317">
        <f>IF(SUM(L49,L46)&gt;2500,ROUNDDOWN(L49/SUM(L49,L46)*1250,0),ROUNDDOWN(L49*0.5,0))</f>
        <v>0</v>
      </c>
      <c r="Q49" s="165"/>
      <c r="R49" s="114"/>
      <c r="S49" s="109"/>
      <c r="T49" s="27"/>
      <c r="U49" s="27"/>
      <c r="V49" s="27"/>
      <c r="W49" s="24"/>
    </row>
    <row r="50" spans="1:23" s="25" customFormat="1" ht="35.1" customHeight="1" thickBot="1">
      <c r="A50" s="71"/>
      <c r="B50" s="144"/>
      <c r="C50" s="144"/>
      <c r="D50" s="144"/>
      <c r="E50" s="144"/>
      <c r="F50" s="144"/>
      <c r="G50" s="275"/>
      <c r="H50" s="275"/>
      <c r="I50" s="275"/>
      <c r="J50" s="275"/>
      <c r="K50" s="275"/>
      <c r="L50" s="275"/>
      <c r="M50" s="275"/>
      <c r="N50" s="275"/>
      <c r="O50" s="275"/>
      <c r="P50" s="114"/>
      <c r="Q50" s="114"/>
      <c r="R50" s="114"/>
      <c r="S50" s="27"/>
      <c r="T50" s="27"/>
      <c r="U50" s="27"/>
      <c r="V50" s="27"/>
      <c r="W50" s="24"/>
    </row>
    <row r="51" spans="1:23" s="26" customFormat="1" ht="35.1" customHeight="1">
      <c r="A51" s="69"/>
      <c r="B51" s="836" t="s">
        <v>58</v>
      </c>
      <c r="C51" s="837"/>
      <c r="D51" s="837"/>
      <c r="E51" s="837"/>
      <c r="F51" s="837"/>
      <c r="G51" s="837"/>
      <c r="H51" s="837"/>
      <c r="I51" s="837"/>
      <c r="J51" s="838"/>
      <c r="K51" s="833" t="s">
        <v>51</v>
      </c>
      <c r="L51" s="834"/>
      <c r="M51" s="834"/>
      <c r="N51" s="835"/>
      <c r="O51" s="161" t="s">
        <v>252</v>
      </c>
      <c r="P51" s="170"/>
      <c r="Q51" s="160" t="s">
        <v>253</v>
      </c>
      <c r="R51" s="114"/>
      <c r="S51" s="27"/>
      <c r="T51" s="27"/>
      <c r="U51" s="27"/>
      <c r="V51" s="27"/>
      <c r="W51" s="24"/>
    </row>
    <row r="52" spans="1:23" s="26" customFormat="1" ht="35.1" customHeight="1" thickBot="1">
      <c r="A52" s="69"/>
      <c r="B52" s="839"/>
      <c r="C52" s="831"/>
      <c r="D52" s="831"/>
      <c r="E52" s="831"/>
      <c r="F52" s="831"/>
      <c r="G52" s="831"/>
      <c r="H52" s="831"/>
      <c r="I52" s="831"/>
      <c r="J52" s="840"/>
      <c r="K52" s="831" t="s">
        <v>52</v>
      </c>
      <c r="L52" s="831"/>
      <c r="M52" s="831"/>
      <c r="N52" s="832"/>
      <c r="O52" s="814">
        <f>SUM(P49,P46)</f>
        <v>0</v>
      </c>
      <c r="P52" s="815"/>
      <c r="Q52" s="816"/>
      <c r="R52" s="114"/>
      <c r="S52" s="27"/>
      <c r="T52" s="27"/>
      <c r="U52" s="27"/>
      <c r="V52" s="27"/>
      <c r="W52" s="24"/>
    </row>
    <row r="53" spans="1:23" s="26" customFormat="1" ht="24.95" customHeight="1">
      <c r="A53" s="69"/>
      <c r="B53" s="113"/>
      <c r="C53" s="113"/>
      <c r="D53" s="113"/>
      <c r="E53" s="112"/>
      <c r="F53" s="112"/>
      <c r="G53" s="112"/>
      <c r="H53" s="112"/>
      <c r="I53" s="112"/>
      <c r="J53" s="112"/>
      <c r="K53" s="112"/>
      <c r="L53" s="112"/>
      <c r="M53" s="69"/>
      <c r="N53" s="69"/>
      <c r="O53" s="75"/>
      <c r="P53" s="29"/>
      <c r="Q53" s="29"/>
      <c r="R53" s="29"/>
      <c r="S53" s="27"/>
      <c r="T53" s="27"/>
      <c r="U53" s="27"/>
      <c r="V53" s="27"/>
      <c r="W53" s="24"/>
    </row>
    <row r="54" spans="1:23" s="26" customFormat="1" ht="30" customHeight="1">
      <c r="A54" s="69"/>
      <c r="B54" s="115" t="s">
        <v>0</v>
      </c>
      <c r="C54" s="116"/>
      <c r="D54" s="116"/>
      <c r="E54" s="116"/>
      <c r="F54" s="116"/>
      <c r="G54" s="116"/>
      <c r="H54" s="116"/>
      <c r="I54" s="116"/>
      <c r="J54" s="116"/>
      <c r="K54" s="116"/>
      <c r="L54" s="116"/>
      <c r="M54" s="69"/>
      <c r="N54" s="69"/>
      <c r="O54" s="69"/>
      <c r="P54" s="69"/>
      <c r="Q54" s="69"/>
      <c r="R54" s="69"/>
    </row>
    <row r="55" spans="1:23" s="26" customFormat="1" ht="30" customHeight="1">
      <c r="A55" s="69"/>
      <c r="B55" s="115" t="s">
        <v>48</v>
      </c>
      <c r="C55" s="116"/>
      <c r="D55" s="116"/>
      <c r="E55" s="116"/>
      <c r="F55" s="116"/>
      <c r="G55" s="116"/>
      <c r="H55" s="116"/>
      <c r="I55" s="116"/>
      <c r="J55" s="116"/>
      <c r="K55" s="116"/>
      <c r="L55" s="116"/>
      <c r="M55" s="69"/>
      <c r="N55" s="69"/>
      <c r="O55" s="69"/>
      <c r="P55" s="69"/>
      <c r="Q55" s="69"/>
      <c r="R55" s="69"/>
    </row>
    <row r="56" spans="1:23" s="26" customFormat="1" ht="30" customHeight="1">
      <c r="A56" s="69"/>
      <c r="B56" s="115" t="s">
        <v>53</v>
      </c>
      <c r="C56" s="116"/>
      <c r="D56" s="116"/>
      <c r="E56" s="116"/>
      <c r="F56" s="116"/>
      <c r="G56" s="116"/>
      <c r="H56" s="116"/>
      <c r="I56" s="116"/>
      <c r="J56" s="116"/>
      <c r="K56" s="116"/>
      <c r="L56" s="116"/>
      <c r="M56" s="69"/>
      <c r="N56" s="69"/>
      <c r="O56" s="69"/>
      <c r="P56" s="69"/>
      <c r="Q56" s="69"/>
      <c r="R56" s="69"/>
    </row>
    <row r="57" spans="1:23" s="26" customFormat="1" ht="30" customHeight="1">
      <c r="B57" s="117" t="s">
        <v>103</v>
      </c>
      <c r="C57" s="118"/>
      <c r="D57" s="118"/>
      <c r="E57" s="118"/>
      <c r="F57" s="118"/>
      <c r="G57" s="118"/>
      <c r="H57" s="118"/>
      <c r="I57" s="118"/>
      <c r="J57" s="118"/>
      <c r="K57" s="118"/>
      <c r="L57" s="118"/>
    </row>
    <row r="58" spans="1:23" s="26" customFormat="1" ht="30" customHeight="1">
      <c r="B58" s="117" t="s">
        <v>54</v>
      </c>
      <c r="C58" s="118"/>
      <c r="D58" s="118"/>
      <c r="E58" s="118"/>
      <c r="F58" s="118"/>
      <c r="G58" s="118"/>
      <c r="H58" s="118"/>
      <c r="I58" s="118"/>
      <c r="J58" s="118"/>
      <c r="K58" s="118"/>
      <c r="L58" s="118"/>
    </row>
    <row r="59" spans="1:23" s="26" customFormat="1" ht="30" customHeight="1">
      <c r="B59" s="117" t="s">
        <v>55</v>
      </c>
      <c r="C59" s="118"/>
      <c r="D59" s="118"/>
      <c r="E59" s="118"/>
      <c r="F59" s="118"/>
      <c r="G59" s="118"/>
      <c r="H59" s="118"/>
      <c r="I59" s="118"/>
      <c r="J59" s="118"/>
      <c r="K59" s="118"/>
      <c r="L59" s="118"/>
    </row>
    <row r="60" spans="1:23" s="26" customFormat="1" ht="30" customHeight="1">
      <c r="B60" s="117" t="s">
        <v>56</v>
      </c>
      <c r="C60" s="118"/>
      <c r="D60" s="118"/>
      <c r="E60" s="118"/>
      <c r="F60" s="118"/>
      <c r="G60" s="118"/>
      <c r="H60" s="118"/>
      <c r="I60" s="118"/>
      <c r="J60" s="118"/>
      <c r="K60" s="118"/>
      <c r="L60" s="118"/>
    </row>
    <row r="61" spans="1:23" s="26" customFormat="1" ht="30" customHeight="1">
      <c r="B61" s="117" t="s">
        <v>57</v>
      </c>
      <c r="C61" s="118"/>
      <c r="D61" s="118"/>
      <c r="E61" s="118"/>
      <c r="F61" s="118"/>
      <c r="G61" s="118"/>
      <c r="H61" s="118"/>
      <c r="I61" s="118"/>
      <c r="J61" s="118"/>
      <c r="K61" s="118"/>
      <c r="L61" s="118"/>
    </row>
    <row r="62" spans="1:23" s="26" customFormat="1" ht="30" customHeight="1">
      <c r="B62" s="118" t="s">
        <v>104</v>
      </c>
      <c r="C62" s="118"/>
      <c r="D62" s="118"/>
      <c r="E62" s="118"/>
      <c r="F62" s="118"/>
      <c r="G62" s="118"/>
      <c r="H62" s="118"/>
      <c r="I62" s="118"/>
      <c r="J62" s="118"/>
      <c r="K62" s="118"/>
      <c r="L62" s="118"/>
    </row>
    <row r="63" spans="1:23" s="26" customFormat="1" ht="30" customHeight="1">
      <c r="B63" s="119" t="s">
        <v>105</v>
      </c>
      <c r="C63" s="118"/>
      <c r="D63" s="118"/>
      <c r="E63" s="118"/>
      <c r="F63" s="118"/>
      <c r="G63" s="118"/>
      <c r="H63" s="118"/>
      <c r="I63" s="118"/>
      <c r="J63" s="118"/>
      <c r="K63" s="118"/>
      <c r="L63" s="118"/>
    </row>
    <row r="64" spans="1:23" ht="30">
      <c r="B64" s="120"/>
      <c r="C64" s="120"/>
      <c r="D64" s="120"/>
      <c r="E64" s="120"/>
      <c r="F64" s="120"/>
      <c r="G64" s="120"/>
      <c r="H64" s="120"/>
      <c r="I64" s="120"/>
      <c r="J64" s="120"/>
      <c r="K64" s="120"/>
      <c r="L64" s="120"/>
    </row>
  </sheetData>
  <sheetProtection password="87FE" sheet="1" objects="1" scenarios="1" selectLockedCells="1"/>
  <mergeCells count="86">
    <mergeCell ref="R38:R39"/>
    <mergeCell ref="I38:J39"/>
    <mergeCell ref="G15:H15"/>
    <mergeCell ref="G17:H17"/>
    <mergeCell ref="G19:H19"/>
    <mergeCell ref="G21:H21"/>
    <mergeCell ref="G23:H23"/>
    <mergeCell ref="G25:H25"/>
    <mergeCell ref="G27:H27"/>
    <mergeCell ref="G29:H29"/>
    <mergeCell ref="G31:H31"/>
    <mergeCell ref="G33:H33"/>
    <mergeCell ref="G37:H37"/>
    <mergeCell ref="G35:H35"/>
    <mergeCell ref="I26:J27"/>
    <mergeCell ref="I28:J29"/>
    <mergeCell ref="I14:J15"/>
    <mergeCell ref="I16:J17"/>
    <mergeCell ref="I18:J19"/>
    <mergeCell ref="I20:J21"/>
    <mergeCell ref="I22:J23"/>
    <mergeCell ref="G24:H24"/>
    <mergeCell ref="G26:H26"/>
    <mergeCell ref="I30:J31"/>
    <mergeCell ref="I32:J33"/>
    <mergeCell ref="I34:J35"/>
    <mergeCell ref="G20:H20"/>
    <mergeCell ref="G22:H22"/>
    <mergeCell ref="G34:H34"/>
    <mergeCell ref="G36:H36"/>
    <mergeCell ref="B14:C15"/>
    <mergeCell ref="B16:C17"/>
    <mergeCell ref="B18:C19"/>
    <mergeCell ref="B20:C21"/>
    <mergeCell ref="B22:C23"/>
    <mergeCell ref="B24:C25"/>
    <mergeCell ref="B26:C27"/>
    <mergeCell ref="B28:C29"/>
    <mergeCell ref="B30:C31"/>
    <mergeCell ref="B32:C33"/>
    <mergeCell ref="B34:C35"/>
    <mergeCell ref="B36:C37"/>
    <mergeCell ref="B51:J52"/>
    <mergeCell ref="K51:N51"/>
    <mergeCell ref="K52:N52"/>
    <mergeCell ref="O52:Q52"/>
    <mergeCell ref="B45:C45"/>
    <mergeCell ref="I45:J45"/>
    <mergeCell ref="N45:N46"/>
    <mergeCell ref="B46:C46"/>
    <mergeCell ref="I46:J46"/>
    <mergeCell ref="B48:C48"/>
    <mergeCell ref="I48:J48"/>
    <mergeCell ref="N48:N49"/>
    <mergeCell ref="B49:C49"/>
    <mergeCell ref="I49:J49"/>
    <mergeCell ref="I41:N42"/>
    <mergeCell ref="I43:J44"/>
    <mergeCell ref="L43:L44"/>
    <mergeCell ref="M43:N44"/>
    <mergeCell ref="B38:C39"/>
    <mergeCell ref="G38:H39"/>
    <mergeCell ref="N38:N39"/>
    <mergeCell ref="I36:J37"/>
    <mergeCell ref="I24:J25"/>
    <mergeCell ref="B11:G11"/>
    <mergeCell ref="I11:R11"/>
    <mergeCell ref="B12:C13"/>
    <mergeCell ref="D12:H12"/>
    <mergeCell ref="I12:J13"/>
    <mergeCell ref="K12:N12"/>
    <mergeCell ref="O12:R12"/>
    <mergeCell ref="G13:H13"/>
    <mergeCell ref="G28:H28"/>
    <mergeCell ref="G30:H30"/>
    <mergeCell ref="G32:H32"/>
    <mergeCell ref="G14:H14"/>
    <mergeCell ref="G16:H16"/>
    <mergeCell ref="G18:H18"/>
    <mergeCell ref="A2:R2"/>
    <mergeCell ref="B4:F4"/>
    <mergeCell ref="G4:L4"/>
    <mergeCell ref="C5:F5"/>
    <mergeCell ref="H5:L5"/>
    <mergeCell ref="M5:O5"/>
    <mergeCell ref="P5:Q5"/>
  </mergeCells>
  <phoneticPr fontId="1"/>
  <conditionalFormatting sqref="O14:R39">
    <cfRule type="expression" dxfId="0" priority="1">
      <formula>$B$9="■"</formula>
    </cfRule>
  </conditionalFormatting>
  <dataValidations disablePrompts="1" count="1">
    <dataValidation type="list" allowBlank="1" showInputMessage="1" showErrorMessage="1" sqref="B8:B9">
      <formula1>"□,■"</formula1>
    </dataValidation>
  </dataValidations>
  <pageMargins left="0.70866141732283472" right="0.70866141732283472" top="0.74803149606299213" bottom="0.74803149606299213" header="0.31496062992125984" footer="0.31496062992125984"/>
  <pageSetup paperSize="9" scale="2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25"/>
  <sheetViews>
    <sheetView zoomScaleNormal="100" workbookViewId="0"/>
  </sheetViews>
  <sheetFormatPr defaultColWidth="8.75" defaultRowHeight="21.95" customHeight="1"/>
  <cols>
    <col min="1" max="1" width="3.5" style="412" customWidth="1"/>
    <col min="2" max="2" width="2.875" style="412" customWidth="1"/>
    <col min="3" max="3" width="10.75" style="414" customWidth="1"/>
    <col min="4" max="4" width="8.375" style="414" customWidth="1"/>
    <col min="5" max="16" width="8.375" style="412" customWidth="1"/>
    <col min="17" max="16384" width="8.75" style="412"/>
  </cols>
  <sheetData>
    <row r="1" spans="2:41" ht="21.95" customHeight="1">
      <c r="B1" s="570" t="s">
        <v>181</v>
      </c>
      <c r="C1" s="570"/>
      <c r="D1" s="570"/>
      <c r="E1" s="570"/>
      <c r="F1" s="570"/>
      <c r="G1" s="570"/>
      <c r="H1" s="411" t="s">
        <v>292</v>
      </c>
    </row>
    <row r="3" spans="2:41" ht="21.95" customHeight="1">
      <c r="C3" s="413" t="s">
        <v>132</v>
      </c>
      <c r="V3" s="415" t="s">
        <v>205</v>
      </c>
      <c r="W3" s="414"/>
    </row>
    <row r="4" spans="2:41" ht="21.95" customHeight="1">
      <c r="C4" s="571" t="s">
        <v>127</v>
      </c>
      <c r="D4" s="573" t="s">
        <v>128</v>
      </c>
      <c r="E4" s="574"/>
      <c r="F4" s="575" t="s">
        <v>256</v>
      </c>
      <c r="G4" s="575"/>
      <c r="H4" s="575"/>
      <c r="I4" s="575"/>
      <c r="J4" s="575"/>
      <c r="K4" s="575"/>
      <c r="L4" s="575"/>
      <c r="V4" s="416" t="s">
        <v>171</v>
      </c>
      <c r="W4" s="576" t="str">
        <f>D32</f>
        <v>Aタイプ</v>
      </c>
      <c r="X4" s="576"/>
      <c r="Y4" s="576"/>
      <c r="Z4" s="577" t="s">
        <v>143</v>
      </c>
      <c r="AA4" s="578"/>
      <c r="AB4" s="579"/>
      <c r="AC4" s="417" t="s">
        <v>14</v>
      </c>
      <c r="AD4" s="418" t="s">
        <v>49</v>
      </c>
      <c r="AE4" s="419"/>
      <c r="AF4" s="419"/>
      <c r="AG4" s="419"/>
      <c r="AH4" s="419"/>
      <c r="AI4" s="419"/>
      <c r="AJ4" s="420"/>
      <c r="AK4" s="421"/>
      <c r="AL4" s="421"/>
      <c r="AM4" s="421"/>
      <c r="AN4" s="421"/>
      <c r="AO4" s="422"/>
    </row>
    <row r="5" spans="2:41" ht="21.95" customHeight="1">
      <c r="C5" s="572"/>
      <c r="D5" s="573" t="s">
        <v>129</v>
      </c>
      <c r="E5" s="574"/>
      <c r="F5" s="575" t="s">
        <v>257</v>
      </c>
      <c r="G5" s="575"/>
      <c r="H5" s="575"/>
      <c r="I5" s="575"/>
      <c r="J5" s="575"/>
      <c r="K5" s="575"/>
      <c r="L5" s="575"/>
      <c r="V5" s="583" t="s">
        <v>152</v>
      </c>
      <c r="W5" s="583"/>
      <c r="X5" s="584">
        <f>SUM(Z21,AH21)</f>
        <v>30270</v>
      </c>
      <c r="Y5" s="584"/>
      <c r="Z5" s="580"/>
      <c r="AA5" s="581"/>
      <c r="AB5" s="582"/>
      <c r="AC5" s="423" t="s">
        <v>254</v>
      </c>
      <c r="AD5" s="424" t="s">
        <v>144</v>
      </c>
      <c r="AE5" s="425"/>
      <c r="AF5" s="425"/>
      <c r="AG5" s="425"/>
      <c r="AH5" s="425"/>
      <c r="AI5" s="425"/>
      <c r="AJ5" s="426"/>
      <c r="AK5" s="427"/>
      <c r="AL5" s="427"/>
      <c r="AM5" s="427"/>
      <c r="AN5" s="427"/>
      <c r="AO5" s="428"/>
    </row>
    <row r="6" spans="2:41" ht="21.95" customHeight="1">
      <c r="V6" s="585" t="s">
        <v>140</v>
      </c>
      <c r="W6" s="586"/>
      <c r="X6" s="586"/>
      <c r="Y6" s="586"/>
      <c r="Z6" s="586"/>
      <c r="AA6" s="586"/>
      <c r="AB6" s="586"/>
      <c r="AC6" s="587"/>
      <c r="AD6" s="585" t="s">
        <v>5</v>
      </c>
      <c r="AE6" s="586"/>
      <c r="AF6" s="586"/>
      <c r="AG6" s="586"/>
      <c r="AH6" s="586"/>
      <c r="AI6" s="586"/>
      <c r="AJ6" s="586"/>
      <c r="AK6" s="587"/>
      <c r="AL6" s="585" t="s">
        <v>142</v>
      </c>
      <c r="AM6" s="586"/>
      <c r="AN6" s="586"/>
      <c r="AO6" s="587"/>
    </row>
    <row r="7" spans="2:41" ht="21.95" customHeight="1">
      <c r="C7" s="429" t="s">
        <v>31</v>
      </c>
      <c r="D7" s="588" t="s">
        <v>258</v>
      </c>
      <c r="E7" s="589"/>
      <c r="F7" s="589"/>
      <c r="G7" s="589"/>
      <c r="H7" s="589"/>
      <c r="I7" s="589"/>
      <c r="J7" s="589"/>
      <c r="K7" s="589"/>
      <c r="L7" s="590"/>
      <c r="V7" s="591" t="s">
        <v>33</v>
      </c>
      <c r="W7" s="592"/>
      <c r="X7" s="592"/>
      <c r="Y7" s="593"/>
      <c r="Z7" s="594" t="s">
        <v>237</v>
      </c>
      <c r="AA7" s="594"/>
      <c r="AB7" s="594" t="s">
        <v>141</v>
      </c>
      <c r="AC7" s="594"/>
      <c r="AD7" s="591" t="s">
        <v>33</v>
      </c>
      <c r="AE7" s="592"/>
      <c r="AF7" s="592"/>
      <c r="AG7" s="593"/>
      <c r="AH7" s="594" t="s">
        <v>273</v>
      </c>
      <c r="AI7" s="594"/>
      <c r="AJ7" s="594" t="s">
        <v>141</v>
      </c>
      <c r="AK7" s="594"/>
      <c r="AL7" s="594" t="s">
        <v>240</v>
      </c>
      <c r="AM7" s="594"/>
      <c r="AN7" s="594" t="s">
        <v>141</v>
      </c>
      <c r="AO7" s="594"/>
    </row>
    <row r="8" spans="2:41" ht="21.95" customHeight="1">
      <c r="V8" s="596" t="s">
        <v>236</v>
      </c>
      <c r="W8" s="599" t="s">
        <v>274</v>
      </c>
      <c r="X8" s="600"/>
      <c r="Y8" s="601"/>
      <c r="Z8" s="430">
        <v>40</v>
      </c>
      <c r="AA8" s="431" t="s">
        <v>131</v>
      </c>
      <c r="AB8" s="575" t="s">
        <v>275</v>
      </c>
      <c r="AC8" s="575"/>
      <c r="AD8" s="596" t="s">
        <v>236</v>
      </c>
      <c r="AE8" s="573" t="s">
        <v>145</v>
      </c>
      <c r="AF8" s="595"/>
      <c r="AG8" s="574"/>
      <c r="AH8" s="432">
        <v>800</v>
      </c>
      <c r="AI8" s="431" t="s">
        <v>239</v>
      </c>
      <c r="AJ8" s="575" t="s">
        <v>279</v>
      </c>
      <c r="AK8" s="575"/>
      <c r="AL8" s="433"/>
      <c r="AM8" s="431" t="s">
        <v>131</v>
      </c>
      <c r="AN8" s="602"/>
      <c r="AO8" s="602"/>
    </row>
    <row r="9" spans="2:41" ht="21.95" customHeight="1">
      <c r="C9" s="416" t="s">
        <v>130</v>
      </c>
      <c r="D9" s="612">
        <v>12500</v>
      </c>
      <c r="E9" s="612"/>
      <c r="F9" s="412" t="s">
        <v>131</v>
      </c>
      <c r="G9" s="429" t="s">
        <v>166</v>
      </c>
      <c r="H9" s="612">
        <v>10</v>
      </c>
      <c r="I9" s="612"/>
      <c r="J9" s="412" t="s">
        <v>28</v>
      </c>
      <c r="V9" s="597"/>
      <c r="W9" s="599" t="s">
        <v>276</v>
      </c>
      <c r="X9" s="600"/>
      <c r="Y9" s="601"/>
      <c r="Z9" s="430">
        <v>20</v>
      </c>
      <c r="AA9" s="431" t="s">
        <v>131</v>
      </c>
      <c r="AB9" s="575" t="s">
        <v>275</v>
      </c>
      <c r="AC9" s="575"/>
      <c r="AD9" s="597"/>
      <c r="AE9" s="573" t="s">
        <v>146</v>
      </c>
      <c r="AF9" s="595"/>
      <c r="AG9" s="574"/>
      <c r="AH9" s="432">
        <v>1000</v>
      </c>
      <c r="AI9" s="431" t="s">
        <v>239</v>
      </c>
      <c r="AJ9" s="575" t="s">
        <v>280</v>
      </c>
      <c r="AK9" s="575"/>
      <c r="AL9" s="433"/>
      <c r="AM9" s="431" t="s">
        <v>131</v>
      </c>
      <c r="AN9" s="602"/>
      <c r="AO9" s="602"/>
    </row>
    <row r="10" spans="2:41" ht="21.95" customHeight="1">
      <c r="C10" s="434"/>
      <c r="D10" s="435"/>
      <c r="E10" s="435"/>
      <c r="G10" s="436"/>
      <c r="H10" s="435"/>
      <c r="I10" s="435"/>
      <c r="V10" s="597"/>
      <c r="W10" s="603"/>
      <c r="X10" s="604"/>
      <c r="Y10" s="605"/>
      <c r="Z10" s="437"/>
      <c r="AA10" s="431" t="s">
        <v>131</v>
      </c>
      <c r="AB10" s="603"/>
      <c r="AC10" s="605"/>
      <c r="AD10" s="597"/>
      <c r="AE10" s="573" t="s">
        <v>150</v>
      </c>
      <c r="AF10" s="595"/>
      <c r="AG10" s="574"/>
      <c r="AH10" s="432">
        <v>1400</v>
      </c>
      <c r="AI10" s="431" t="s">
        <v>239</v>
      </c>
      <c r="AJ10" s="575" t="s">
        <v>281</v>
      </c>
      <c r="AK10" s="575"/>
      <c r="AL10" s="433"/>
      <c r="AM10" s="431" t="s">
        <v>131</v>
      </c>
      <c r="AN10" s="602"/>
      <c r="AO10" s="602"/>
    </row>
    <row r="11" spans="2:41" ht="21.95" customHeight="1">
      <c r="C11" s="585" t="s">
        <v>183</v>
      </c>
      <c r="D11" s="587"/>
      <c r="E11" s="438" t="s">
        <v>186</v>
      </c>
      <c r="G11" s="416" t="s">
        <v>184</v>
      </c>
      <c r="H11" s="606" t="s">
        <v>259</v>
      </c>
      <c r="I11" s="607"/>
      <c r="J11" s="607"/>
      <c r="K11" s="607"/>
      <c r="L11" s="608"/>
      <c r="M11" s="416" t="s">
        <v>185</v>
      </c>
      <c r="N11" s="609" t="s">
        <v>260</v>
      </c>
      <c r="O11" s="610"/>
      <c r="P11" s="610"/>
      <c r="Q11" s="610"/>
      <c r="R11" s="611"/>
      <c r="V11" s="597"/>
      <c r="W11" s="603"/>
      <c r="X11" s="604"/>
      <c r="Y11" s="605"/>
      <c r="Z11" s="437"/>
      <c r="AA11" s="431" t="s">
        <v>131</v>
      </c>
      <c r="AB11" s="603"/>
      <c r="AC11" s="605"/>
      <c r="AD11" s="597"/>
      <c r="AE11" s="573" t="s">
        <v>149</v>
      </c>
      <c r="AF11" s="595"/>
      <c r="AG11" s="574"/>
      <c r="AH11" s="432">
        <v>500</v>
      </c>
      <c r="AI11" s="431" t="s">
        <v>239</v>
      </c>
      <c r="AJ11" s="575" t="s">
        <v>282</v>
      </c>
      <c r="AK11" s="575"/>
      <c r="AL11" s="433"/>
      <c r="AM11" s="431" t="s">
        <v>131</v>
      </c>
      <c r="AN11" s="602"/>
      <c r="AO11" s="602"/>
    </row>
    <row r="12" spans="2:41" ht="21.95" customHeight="1">
      <c r="V12" s="597"/>
      <c r="W12" s="603"/>
      <c r="X12" s="604"/>
      <c r="Y12" s="605"/>
      <c r="Z12" s="437"/>
      <c r="AA12" s="431" t="s">
        <v>131</v>
      </c>
      <c r="AB12" s="603"/>
      <c r="AC12" s="605"/>
      <c r="AD12" s="597"/>
      <c r="AE12" s="573" t="s">
        <v>147</v>
      </c>
      <c r="AF12" s="595"/>
      <c r="AG12" s="574"/>
      <c r="AH12" s="432">
        <v>325</v>
      </c>
      <c r="AI12" s="431" t="s">
        <v>239</v>
      </c>
      <c r="AJ12" s="575" t="s">
        <v>283</v>
      </c>
      <c r="AK12" s="575"/>
      <c r="AL12" s="433"/>
      <c r="AM12" s="431" t="s">
        <v>131</v>
      </c>
      <c r="AN12" s="602"/>
      <c r="AO12" s="602"/>
    </row>
    <row r="13" spans="2:41" ht="21.95" customHeight="1">
      <c r="C13" s="415" t="s">
        <v>206</v>
      </c>
      <c r="L13" s="439" t="s">
        <v>153</v>
      </c>
      <c r="P13" s="440"/>
      <c r="V13" s="597"/>
      <c r="W13" s="603"/>
      <c r="X13" s="604"/>
      <c r="Y13" s="605"/>
      <c r="Z13" s="437"/>
      <c r="AA13" s="431" t="s">
        <v>131</v>
      </c>
      <c r="AB13" s="603"/>
      <c r="AC13" s="605"/>
      <c r="AD13" s="597"/>
      <c r="AE13" s="573" t="s">
        <v>148</v>
      </c>
      <c r="AF13" s="595"/>
      <c r="AG13" s="574"/>
      <c r="AH13" s="432">
        <v>0</v>
      </c>
      <c r="AI13" s="431" t="s">
        <v>239</v>
      </c>
      <c r="AJ13" s="575" t="s">
        <v>283</v>
      </c>
      <c r="AK13" s="575"/>
      <c r="AL13" s="433"/>
      <c r="AM13" s="431" t="s">
        <v>131</v>
      </c>
      <c r="AN13" s="602"/>
      <c r="AO13" s="602"/>
    </row>
    <row r="14" spans="2:41" ht="21.95" customHeight="1">
      <c r="C14" s="583" t="s">
        <v>167</v>
      </c>
      <c r="D14" s="583"/>
      <c r="E14" s="583"/>
      <c r="F14" s="613">
        <v>1</v>
      </c>
      <c r="G14" s="614"/>
      <c r="H14" s="441" t="s">
        <v>28</v>
      </c>
      <c r="L14" s="585" t="s">
        <v>154</v>
      </c>
      <c r="M14" s="587"/>
      <c r="N14" s="599">
        <v>9</v>
      </c>
      <c r="O14" s="600"/>
      <c r="P14" s="442" t="s">
        <v>28</v>
      </c>
      <c r="V14" s="597"/>
      <c r="W14" s="603"/>
      <c r="X14" s="604"/>
      <c r="Y14" s="605"/>
      <c r="Z14" s="437"/>
      <c r="AA14" s="431" t="s">
        <v>131</v>
      </c>
      <c r="AB14" s="603"/>
      <c r="AC14" s="605"/>
      <c r="AD14" s="597"/>
      <c r="AE14" s="443" t="s">
        <v>151</v>
      </c>
      <c r="AF14" s="615" t="s">
        <v>277</v>
      </c>
      <c r="AG14" s="616"/>
      <c r="AH14" s="432">
        <v>250</v>
      </c>
      <c r="AI14" s="431" t="s">
        <v>239</v>
      </c>
      <c r="AJ14" s="575" t="s">
        <v>284</v>
      </c>
      <c r="AK14" s="575"/>
      <c r="AL14" s="433"/>
      <c r="AM14" s="431" t="s">
        <v>131</v>
      </c>
      <c r="AN14" s="602"/>
      <c r="AO14" s="602"/>
    </row>
    <row r="15" spans="2:41" ht="21.95" customHeight="1">
      <c r="N15" s="440"/>
      <c r="T15" s="444"/>
      <c r="V15" s="597"/>
      <c r="W15" s="603"/>
      <c r="X15" s="604"/>
      <c r="Y15" s="605"/>
      <c r="Z15" s="437"/>
      <c r="AA15" s="431" t="s">
        <v>131</v>
      </c>
      <c r="AB15" s="603"/>
      <c r="AC15" s="605"/>
      <c r="AD15" s="597"/>
      <c r="AE15" s="443" t="s">
        <v>151</v>
      </c>
      <c r="AF15" s="617" t="s">
        <v>278</v>
      </c>
      <c r="AG15" s="618"/>
      <c r="AH15" s="432">
        <v>2250</v>
      </c>
      <c r="AI15" s="431" t="s">
        <v>239</v>
      </c>
      <c r="AJ15" s="575" t="s">
        <v>284</v>
      </c>
      <c r="AK15" s="575"/>
      <c r="AL15" s="433"/>
      <c r="AM15" s="431" t="s">
        <v>131</v>
      </c>
      <c r="AN15" s="602"/>
      <c r="AO15" s="602"/>
    </row>
    <row r="16" spans="2:41" ht="21.95" customHeight="1">
      <c r="C16" s="415" t="s">
        <v>241</v>
      </c>
      <c r="J16" s="444"/>
      <c r="L16" s="585" t="s">
        <v>87</v>
      </c>
      <c r="M16" s="586"/>
      <c r="N16" s="587"/>
      <c r="O16" s="585" t="s">
        <v>162</v>
      </c>
      <c r="P16" s="587"/>
      <c r="Q16" s="585" t="s">
        <v>163</v>
      </c>
      <c r="R16" s="587"/>
      <c r="S16" s="585" t="s">
        <v>164</v>
      </c>
      <c r="T16" s="587"/>
      <c r="V16" s="597"/>
      <c r="W16" s="603"/>
      <c r="X16" s="604"/>
      <c r="Y16" s="605"/>
      <c r="Z16" s="437"/>
      <c r="AA16" s="431" t="s">
        <v>131</v>
      </c>
      <c r="AB16" s="603"/>
      <c r="AC16" s="605"/>
      <c r="AD16" s="597"/>
      <c r="AE16" s="443" t="s">
        <v>151</v>
      </c>
      <c r="AF16" s="619"/>
      <c r="AG16" s="620"/>
      <c r="AH16" s="433"/>
      <c r="AI16" s="431" t="s">
        <v>239</v>
      </c>
      <c r="AJ16" s="602"/>
      <c r="AK16" s="602"/>
      <c r="AL16" s="433"/>
      <c r="AM16" s="431" t="s">
        <v>131</v>
      </c>
      <c r="AN16" s="602"/>
      <c r="AO16" s="602"/>
    </row>
    <row r="17" spans="3:41" ht="21.95" customHeight="1">
      <c r="C17" s="445"/>
      <c r="D17" s="446"/>
      <c r="E17" s="446"/>
      <c r="F17" s="447"/>
      <c r="G17" s="621" t="s">
        <v>207</v>
      </c>
      <c r="H17" s="622"/>
      <c r="I17" s="621" t="s">
        <v>208</v>
      </c>
      <c r="J17" s="622"/>
      <c r="L17" s="573" t="s">
        <v>199</v>
      </c>
      <c r="M17" s="595"/>
      <c r="N17" s="574"/>
      <c r="O17" s="448">
        <v>5</v>
      </c>
      <c r="P17" s="428" t="s">
        <v>28</v>
      </c>
      <c r="Q17" s="452">
        <v>0</v>
      </c>
      <c r="R17" s="428" t="s">
        <v>28</v>
      </c>
      <c r="S17" s="452">
        <v>0</v>
      </c>
      <c r="T17" s="428" t="s">
        <v>28</v>
      </c>
      <c r="V17" s="597"/>
      <c r="W17" s="603"/>
      <c r="X17" s="604"/>
      <c r="Y17" s="605"/>
      <c r="Z17" s="437"/>
      <c r="AA17" s="431" t="s">
        <v>131</v>
      </c>
      <c r="AB17" s="603"/>
      <c r="AC17" s="605"/>
      <c r="AD17" s="597"/>
      <c r="AE17" s="443" t="s">
        <v>151</v>
      </c>
      <c r="AF17" s="619"/>
      <c r="AG17" s="620"/>
      <c r="AH17" s="433"/>
      <c r="AI17" s="431" t="s">
        <v>239</v>
      </c>
      <c r="AJ17" s="602"/>
      <c r="AK17" s="602"/>
      <c r="AL17" s="433"/>
      <c r="AM17" s="431" t="s">
        <v>131</v>
      </c>
      <c r="AN17" s="602"/>
      <c r="AO17" s="602"/>
    </row>
    <row r="18" spans="3:41" ht="21.95" customHeight="1">
      <c r="C18" s="623" t="s">
        <v>209</v>
      </c>
      <c r="D18" s="573" t="s">
        <v>24</v>
      </c>
      <c r="E18" s="595"/>
      <c r="F18" s="574"/>
      <c r="G18" s="450">
        <v>480</v>
      </c>
      <c r="H18" s="441" t="s">
        <v>131</v>
      </c>
      <c r="I18" s="451">
        <v>2520</v>
      </c>
      <c r="J18" s="441" t="s">
        <v>131</v>
      </c>
      <c r="L18" s="573" t="s">
        <v>123</v>
      </c>
      <c r="M18" s="595"/>
      <c r="N18" s="574"/>
      <c r="O18" s="448">
        <v>1</v>
      </c>
      <c r="P18" s="428" t="s">
        <v>28</v>
      </c>
      <c r="Q18" s="448">
        <v>1</v>
      </c>
      <c r="R18" s="428" t="s">
        <v>28</v>
      </c>
      <c r="S18" s="452">
        <v>0</v>
      </c>
      <c r="T18" s="428" t="s">
        <v>28</v>
      </c>
      <c r="V18" s="597"/>
      <c r="W18" s="603"/>
      <c r="X18" s="604"/>
      <c r="Y18" s="605"/>
      <c r="Z18" s="437"/>
      <c r="AA18" s="431" t="s">
        <v>131</v>
      </c>
      <c r="AB18" s="603"/>
      <c r="AC18" s="605"/>
      <c r="AD18" s="597"/>
      <c r="AE18" s="443" t="s">
        <v>151</v>
      </c>
      <c r="AF18" s="619"/>
      <c r="AG18" s="620"/>
      <c r="AH18" s="433"/>
      <c r="AI18" s="431" t="s">
        <v>239</v>
      </c>
      <c r="AJ18" s="602"/>
      <c r="AK18" s="602"/>
      <c r="AL18" s="433"/>
      <c r="AM18" s="431" t="s">
        <v>131</v>
      </c>
      <c r="AN18" s="602"/>
      <c r="AO18" s="602"/>
    </row>
    <row r="19" spans="3:41" ht="21.95" customHeight="1">
      <c r="C19" s="624"/>
      <c r="D19" s="573" t="s">
        <v>138</v>
      </c>
      <c r="E19" s="595"/>
      <c r="F19" s="574"/>
      <c r="G19" s="450">
        <v>60</v>
      </c>
      <c r="H19" s="441" t="s">
        <v>131</v>
      </c>
      <c r="I19" s="451">
        <v>420</v>
      </c>
      <c r="J19" s="441" t="s">
        <v>131</v>
      </c>
      <c r="L19" s="573" t="s">
        <v>156</v>
      </c>
      <c r="M19" s="595"/>
      <c r="N19" s="574"/>
      <c r="O19" s="452">
        <v>3</v>
      </c>
      <c r="P19" s="442" t="s">
        <v>28</v>
      </c>
      <c r="Q19" s="452">
        <v>1</v>
      </c>
      <c r="R19" s="442" t="s">
        <v>28</v>
      </c>
      <c r="S19" s="452">
        <v>0</v>
      </c>
      <c r="T19" s="442" t="s">
        <v>28</v>
      </c>
      <c r="V19" s="598"/>
      <c r="W19" s="603"/>
      <c r="X19" s="604"/>
      <c r="Y19" s="605"/>
      <c r="Z19" s="437"/>
      <c r="AA19" s="431" t="s">
        <v>131</v>
      </c>
      <c r="AB19" s="603"/>
      <c r="AC19" s="605"/>
      <c r="AD19" s="598"/>
      <c r="AE19" s="443" t="s">
        <v>151</v>
      </c>
      <c r="AF19" s="619"/>
      <c r="AG19" s="620"/>
      <c r="AH19" s="433"/>
      <c r="AI19" s="431" t="s">
        <v>239</v>
      </c>
      <c r="AJ19" s="602"/>
      <c r="AK19" s="602"/>
      <c r="AL19" s="433"/>
      <c r="AM19" s="431" t="s">
        <v>131</v>
      </c>
      <c r="AN19" s="602"/>
      <c r="AO19" s="602"/>
    </row>
    <row r="20" spans="3:41" ht="21.95" customHeight="1">
      <c r="C20" s="625"/>
      <c r="D20" s="573" t="s">
        <v>139</v>
      </c>
      <c r="E20" s="595"/>
      <c r="F20" s="574"/>
      <c r="G20" s="450">
        <v>15</v>
      </c>
      <c r="H20" s="441" t="s">
        <v>131</v>
      </c>
      <c r="I20" s="451">
        <v>119</v>
      </c>
      <c r="J20" s="441" t="s">
        <v>131</v>
      </c>
      <c r="L20" s="573" t="s">
        <v>157</v>
      </c>
      <c r="M20" s="595"/>
      <c r="N20" s="574"/>
      <c r="O20" s="452">
        <v>0</v>
      </c>
      <c r="P20" s="442" t="s">
        <v>28</v>
      </c>
      <c r="Q20" s="452">
        <v>3</v>
      </c>
      <c r="R20" s="442" t="s">
        <v>28</v>
      </c>
      <c r="S20" s="452">
        <v>0</v>
      </c>
      <c r="T20" s="442" t="s">
        <v>28</v>
      </c>
      <c r="V20" s="583" t="s">
        <v>235</v>
      </c>
      <c r="W20" s="583"/>
      <c r="X20" s="583"/>
      <c r="Y20" s="583"/>
      <c r="Z20" s="430">
        <v>420</v>
      </c>
      <c r="AA20" s="431" t="s">
        <v>131</v>
      </c>
      <c r="AB20" s="508"/>
      <c r="AC20" s="509"/>
      <c r="AD20" s="583" t="s">
        <v>235</v>
      </c>
      <c r="AE20" s="583"/>
      <c r="AF20" s="583"/>
      <c r="AG20" s="583"/>
      <c r="AH20" s="430">
        <v>23265</v>
      </c>
      <c r="AI20" s="431" t="s">
        <v>239</v>
      </c>
      <c r="AJ20" s="628"/>
      <c r="AK20" s="628"/>
      <c r="AL20" s="626"/>
      <c r="AM20" s="627"/>
      <c r="AN20" s="626"/>
      <c r="AO20" s="627"/>
    </row>
    <row r="21" spans="3:41" ht="21.95" customHeight="1">
      <c r="C21" s="571" t="s">
        <v>135</v>
      </c>
      <c r="D21" s="573" t="s">
        <v>24</v>
      </c>
      <c r="E21" s="595"/>
      <c r="F21" s="574"/>
      <c r="G21" s="450">
        <v>29900</v>
      </c>
      <c r="H21" s="441" t="s">
        <v>131</v>
      </c>
      <c r="I21" s="451">
        <v>290500</v>
      </c>
      <c r="J21" s="441" t="s">
        <v>131</v>
      </c>
      <c r="L21" s="573" t="s">
        <v>158</v>
      </c>
      <c r="M21" s="595"/>
      <c r="N21" s="574"/>
      <c r="O21" s="452">
        <v>0</v>
      </c>
      <c r="P21" s="442" t="s">
        <v>28</v>
      </c>
      <c r="Q21" s="452">
        <v>0</v>
      </c>
      <c r="R21" s="442" t="s">
        <v>28</v>
      </c>
      <c r="S21" s="452">
        <v>0</v>
      </c>
      <c r="T21" s="442" t="s">
        <v>28</v>
      </c>
      <c r="V21" s="602" t="s">
        <v>215</v>
      </c>
      <c r="W21" s="602"/>
      <c r="X21" s="602"/>
      <c r="Y21" s="602"/>
      <c r="Z21" s="433">
        <f>SUM(Z8:Z20)</f>
        <v>480</v>
      </c>
      <c r="AA21" s="431" t="s">
        <v>131</v>
      </c>
      <c r="AB21" s="631"/>
      <c r="AC21" s="631"/>
      <c r="AD21" s="602" t="s">
        <v>215</v>
      </c>
      <c r="AE21" s="602"/>
      <c r="AF21" s="602"/>
      <c r="AG21" s="602"/>
      <c r="AH21" s="433">
        <f>SUM(AH8:AH20)</f>
        <v>29790</v>
      </c>
      <c r="AI21" s="431" t="s">
        <v>239</v>
      </c>
      <c r="AJ21" s="628"/>
      <c r="AK21" s="628"/>
      <c r="AL21" s="433">
        <f>SUM(AL8:AL19)</f>
        <v>0</v>
      </c>
      <c r="AM21" s="431" t="s">
        <v>131</v>
      </c>
      <c r="AN21" s="629"/>
      <c r="AO21" s="629"/>
    </row>
    <row r="22" spans="3:41" ht="21.95" customHeight="1">
      <c r="C22" s="630"/>
      <c r="D22" s="573" t="s">
        <v>138</v>
      </c>
      <c r="E22" s="595"/>
      <c r="F22" s="574"/>
      <c r="G22" s="450">
        <v>5045</v>
      </c>
      <c r="H22" s="441" t="s">
        <v>131</v>
      </c>
      <c r="I22" s="451">
        <v>39645</v>
      </c>
      <c r="J22" s="441" t="s">
        <v>131</v>
      </c>
      <c r="L22" s="573" t="s">
        <v>159</v>
      </c>
      <c r="M22" s="595"/>
      <c r="N22" s="574"/>
      <c r="O22" s="452">
        <v>0</v>
      </c>
      <c r="P22" s="442" t="s">
        <v>28</v>
      </c>
      <c r="Q22" s="452">
        <v>4</v>
      </c>
      <c r="R22" s="442" t="s">
        <v>28</v>
      </c>
      <c r="S22" s="452">
        <v>0</v>
      </c>
      <c r="T22" s="442" t="s">
        <v>28</v>
      </c>
      <c r="V22" s="414"/>
      <c r="W22" s="414"/>
    </row>
    <row r="23" spans="3:41" ht="21.95" customHeight="1">
      <c r="C23" s="572"/>
      <c r="D23" s="573" t="s">
        <v>139</v>
      </c>
      <c r="E23" s="595"/>
      <c r="F23" s="574"/>
      <c r="G23" s="450">
        <v>1235</v>
      </c>
      <c r="H23" s="441" t="s">
        <v>131</v>
      </c>
      <c r="I23" s="451">
        <v>11131</v>
      </c>
      <c r="J23" s="441" t="s">
        <v>131</v>
      </c>
      <c r="L23" s="573" t="s">
        <v>160</v>
      </c>
      <c r="M23" s="595"/>
      <c r="N23" s="574"/>
      <c r="O23" s="452">
        <v>0</v>
      </c>
      <c r="P23" s="442" t="s">
        <v>28</v>
      </c>
      <c r="Q23" s="452">
        <v>0</v>
      </c>
      <c r="R23" s="442" t="s">
        <v>28</v>
      </c>
      <c r="S23" s="452">
        <v>1</v>
      </c>
      <c r="T23" s="442" t="s">
        <v>28</v>
      </c>
      <c r="V23" s="416" t="s">
        <v>176</v>
      </c>
      <c r="W23" s="576" t="str">
        <f>D33</f>
        <v>Bタイプ</v>
      </c>
      <c r="X23" s="576"/>
      <c r="Y23" s="576"/>
      <c r="Z23" s="577" t="s">
        <v>143</v>
      </c>
      <c r="AA23" s="578"/>
      <c r="AB23" s="579"/>
      <c r="AC23" s="453" t="s">
        <v>254</v>
      </c>
      <c r="AD23" s="418" t="s">
        <v>49</v>
      </c>
      <c r="AE23" s="419"/>
      <c r="AF23" s="419"/>
      <c r="AG23" s="419"/>
      <c r="AH23" s="419"/>
      <c r="AI23" s="419"/>
      <c r="AJ23" s="420"/>
      <c r="AK23" s="421"/>
      <c r="AL23" s="421"/>
      <c r="AM23" s="421"/>
      <c r="AN23" s="421"/>
      <c r="AO23" s="422"/>
    </row>
    <row r="24" spans="3:41" ht="21.95" customHeight="1">
      <c r="C24" s="571" t="s">
        <v>136</v>
      </c>
      <c r="D24" s="573" t="s">
        <v>24</v>
      </c>
      <c r="E24" s="595"/>
      <c r="F24" s="574"/>
      <c r="G24" s="454">
        <f>SUM(G18,G21)</f>
        <v>30380</v>
      </c>
      <c r="H24" s="441" t="s">
        <v>131</v>
      </c>
      <c r="I24" s="455">
        <f>SUM(I18,I21)</f>
        <v>293020</v>
      </c>
      <c r="J24" s="441" t="s">
        <v>131</v>
      </c>
      <c r="L24" s="573" t="s">
        <v>168</v>
      </c>
      <c r="M24" s="595"/>
      <c r="N24" s="574"/>
      <c r="O24" s="452">
        <v>0</v>
      </c>
      <c r="P24" s="442" t="s">
        <v>28</v>
      </c>
      <c r="Q24" s="452">
        <v>0</v>
      </c>
      <c r="R24" s="442" t="s">
        <v>28</v>
      </c>
      <c r="S24" s="452">
        <v>3</v>
      </c>
      <c r="T24" s="442" t="s">
        <v>28</v>
      </c>
      <c r="V24" s="583" t="s">
        <v>152</v>
      </c>
      <c r="W24" s="583"/>
      <c r="X24" s="584">
        <f>SUM(Z40,AH40)</f>
        <v>35280</v>
      </c>
      <c r="Y24" s="584"/>
      <c r="Z24" s="580"/>
      <c r="AA24" s="581"/>
      <c r="AB24" s="582"/>
      <c r="AC24" s="456" t="s">
        <v>14</v>
      </c>
      <c r="AD24" s="424" t="s">
        <v>144</v>
      </c>
      <c r="AE24" s="425"/>
      <c r="AF24" s="425"/>
      <c r="AG24" s="425"/>
      <c r="AH24" s="425"/>
      <c r="AI24" s="425"/>
      <c r="AJ24" s="426"/>
      <c r="AK24" s="427"/>
      <c r="AL24" s="427"/>
      <c r="AM24" s="427"/>
      <c r="AN24" s="427"/>
      <c r="AO24" s="428"/>
    </row>
    <row r="25" spans="3:41" ht="21.95" customHeight="1">
      <c r="C25" s="630"/>
      <c r="D25" s="573" t="s">
        <v>138</v>
      </c>
      <c r="E25" s="595"/>
      <c r="F25" s="574"/>
      <c r="G25" s="454">
        <f>SUM(G19,G22)</f>
        <v>5105</v>
      </c>
      <c r="H25" s="441" t="s">
        <v>131</v>
      </c>
      <c r="I25" s="455">
        <f>SUM(I19,I22)</f>
        <v>40065</v>
      </c>
      <c r="J25" s="441" t="s">
        <v>131</v>
      </c>
      <c r="L25" s="573" t="s">
        <v>169</v>
      </c>
      <c r="M25" s="595"/>
      <c r="N25" s="574"/>
      <c r="O25" s="452">
        <v>0</v>
      </c>
      <c r="P25" s="442" t="s">
        <v>28</v>
      </c>
      <c r="Q25" s="452">
        <v>0</v>
      </c>
      <c r="R25" s="442" t="s">
        <v>28</v>
      </c>
      <c r="S25" s="452">
        <v>1</v>
      </c>
      <c r="T25" s="442" t="s">
        <v>28</v>
      </c>
      <c r="V25" s="585" t="s">
        <v>140</v>
      </c>
      <c r="W25" s="586"/>
      <c r="X25" s="586"/>
      <c r="Y25" s="586"/>
      <c r="Z25" s="586"/>
      <c r="AA25" s="586"/>
      <c r="AB25" s="586"/>
      <c r="AC25" s="586"/>
      <c r="AD25" s="585" t="s">
        <v>5</v>
      </c>
      <c r="AE25" s="586"/>
      <c r="AF25" s="586"/>
      <c r="AG25" s="586"/>
      <c r="AH25" s="586"/>
      <c r="AI25" s="586"/>
      <c r="AJ25" s="586"/>
      <c r="AK25" s="587"/>
      <c r="AL25" s="583" t="s">
        <v>142</v>
      </c>
      <c r="AM25" s="583"/>
      <c r="AN25" s="583"/>
      <c r="AO25" s="583"/>
    </row>
    <row r="26" spans="3:41" ht="21.95" customHeight="1">
      <c r="C26" s="572"/>
      <c r="D26" s="573" t="s">
        <v>139</v>
      </c>
      <c r="E26" s="595"/>
      <c r="F26" s="574"/>
      <c r="G26" s="454">
        <f>SUM(G20,G23)</f>
        <v>1250</v>
      </c>
      <c r="H26" s="441" t="s">
        <v>131</v>
      </c>
      <c r="I26" s="455">
        <f>SUM(I20,I23)</f>
        <v>11250</v>
      </c>
      <c r="J26" s="441" t="s">
        <v>131</v>
      </c>
      <c r="L26" s="573" t="s">
        <v>170</v>
      </c>
      <c r="M26" s="595"/>
      <c r="N26" s="574"/>
      <c r="O26" s="452">
        <v>0</v>
      </c>
      <c r="P26" s="442" t="s">
        <v>28</v>
      </c>
      <c r="Q26" s="452">
        <v>0</v>
      </c>
      <c r="R26" s="442" t="s">
        <v>28</v>
      </c>
      <c r="S26" s="452">
        <v>0</v>
      </c>
      <c r="T26" s="442" t="s">
        <v>28</v>
      </c>
      <c r="V26" s="591" t="s">
        <v>33</v>
      </c>
      <c r="W26" s="592"/>
      <c r="X26" s="592"/>
      <c r="Y26" s="593"/>
      <c r="Z26" s="594" t="s">
        <v>237</v>
      </c>
      <c r="AA26" s="594"/>
      <c r="AB26" s="591" t="s">
        <v>141</v>
      </c>
      <c r="AC26" s="593"/>
      <c r="AD26" s="591" t="s">
        <v>33</v>
      </c>
      <c r="AE26" s="592"/>
      <c r="AF26" s="592"/>
      <c r="AG26" s="593"/>
      <c r="AH26" s="594" t="s">
        <v>273</v>
      </c>
      <c r="AI26" s="594"/>
      <c r="AJ26" s="594" t="s">
        <v>141</v>
      </c>
      <c r="AK26" s="594"/>
      <c r="AL26" s="594" t="s">
        <v>240</v>
      </c>
      <c r="AM26" s="594"/>
      <c r="AN26" s="594" t="s">
        <v>141</v>
      </c>
      <c r="AO26" s="594"/>
    </row>
    <row r="27" spans="3:41" ht="21.95" customHeight="1" thickBot="1">
      <c r="L27" s="632" t="s">
        <v>200</v>
      </c>
      <c r="M27" s="633"/>
      <c r="N27" s="634"/>
      <c r="O27" s="452">
        <v>0</v>
      </c>
      <c r="P27" s="457" t="s">
        <v>28</v>
      </c>
      <c r="Q27" s="479">
        <v>0</v>
      </c>
      <c r="R27" s="457" t="s">
        <v>28</v>
      </c>
      <c r="S27" s="458">
        <v>4</v>
      </c>
      <c r="T27" s="457" t="s">
        <v>28</v>
      </c>
      <c r="V27" s="596" t="s">
        <v>236</v>
      </c>
      <c r="W27" s="599" t="s">
        <v>274</v>
      </c>
      <c r="X27" s="600"/>
      <c r="Y27" s="601"/>
      <c r="Z27" s="430">
        <v>30</v>
      </c>
      <c r="AA27" s="431" t="s">
        <v>131</v>
      </c>
      <c r="AB27" s="599" t="s">
        <v>285</v>
      </c>
      <c r="AC27" s="601"/>
      <c r="AD27" s="596" t="s">
        <v>236</v>
      </c>
      <c r="AE27" s="573" t="s">
        <v>145</v>
      </c>
      <c r="AF27" s="595"/>
      <c r="AG27" s="574"/>
      <c r="AH27" s="432">
        <v>900</v>
      </c>
      <c r="AI27" s="431" t="s">
        <v>131</v>
      </c>
      <c r="AJ27" s="575" t="s">
        <v>279</v>
      </c>
      <c r="AK27" s="575"/>
      <c r="AL27" s="432">
        <v>110</v>
      </c>
      <c r="AM27" s="431" t="s">
        <v>131</v>
      </c>
      <c r="AN27" s="575" t="s">
        <v>286</v>
      </c>
      <c r="AO27" s="575"/>
    </row>
    <row r="28" spans="3:41" ht="21.95" customHeight="1" thickTop="1">
      <c r="L28" s="635" t="s">
        <v>215</v>
      </c>
      <c r="M28" s="636"/>
      <c r="N28" s="637"/>
      <c r="O28" s="480">
        <f>SUM(O17:O27)</f>
        <v>9</v>
      </c>
      <c r="P28" s="428" t="s">
        <v>28</v>
      </c>
      <c r="Q28" s="481">
        <f>SUM(Q17:Q27)</f>
        <v>9</v>
      </c>
      <c r="R28" s="428" t="s">
        <v>28</v>
      </c>
      <c r="S28" s="449">
        <f>SUM(S17:S27)</f>
        <v>9</v>
      </c>
      <c r="T28" s="428" t="s">
        <v>28</v>
      </c>
      <c r="V28" s="597"/>
      <c r="W28" s="603"/>
      <c r="X28" s="604"/>
      <c r="Y28" s="605"/>
      <c r="Z28" s="437"/>
      <c r="AA28" s="431" t="s">
        <v>131</v>
      </c>
      <c r="AB28" s="603"/>
      <c r="AC28" s="605"/>
      <c r="AD28" s="597"/>
      <c r="AE28" s="573" t="s">
        <v>146</v>
      </c>
      <c r="AF28" s="595"/>
      <c r="AG28" s="574"/>
      <c r="AH28" s="432">
        <v>2000</v>
      </c>
      <c r="AI28" s="431" t="s">
        <v>131</v>
      </c>
      <c r="AJ28" s="575" t="s">
        <v>280</v>
      </c>
      <c r="AK28" s="575"/>
      <c r="AL28" s="432">
        <v>540</v>
      </c>
      <c r="AM28" s="431" t="s">
        <v>131</v>
      </c>
      <c r="AN28" s="575" t="s">
        <v>287</v>
      </c>
      <c r="AO28" s="575"/>
    </row>
    <row r="29" spans="3:41" ht="21.95" customHeight="1">
      <c r="C29" s="413" t="s">
        <v>134</v>
      </c>
      <c r="F29" s="459" t="s">
        <v>202</v>
      </c>
      <c r="V29" s="597"/>
      <c r="W29" s="603"/>
      <c r="X29" s="604"/>
      <c r="Y29" s="605"/>
      <c r="Z29" s="437"/>
      <c r="AA29" s="431" t="s">
        <v>131</v>
      </c>
      <c r="AB29" s="603"/>
      <c r="AC29" s="605"/>
      <c r="AD29" s="597"/>
      <c r="AE29" s="573" t="s">
        <v>150</v>
      </c>
      <c r="AF29" s="595"/>
      <c r="AG29" s="574"/>
      <c r="AH29" s="432">
        <v>600</v>
      </c>
      <c r="AI29" s="431" t="s">
        <v>131</v>
      </c>
      <c r="AJ29" s="575" t="s">
        <v>281</v>
      </c>
      <c r="AK29" s="575"/>
      <c r="AL29" s="432">
        <v>225</v>
      </c>
      <c r="AM29" s="431" t="s">
        <v>131</v>
      </c>
      <c r="AN29" s="575" t="s">
        <v>288</v>
      </c>
      <c r="AO29" s="575"/>
    </row>
    <row r="30" spans="3:41" ht="21.95" customHeight="1">
      <c r="C30" s="577" t="s">
        <v>32</v>
      </c>
      <c r="D30" s="578"/>
      <c r="E30" s="578"/>
      <c r="F30" s="579"/>
      <c r="G30" s="577" t="s">
        <v>198</v>
      </c>
      <c r="H30" s="579"/>
      <c r="I30" s="577" t="s">
        <v>187</v>
      </c>
      <c r="J30" s="579"/>
      <c r="V30" s="597"/>
      <c r="W30" s="603"/>
      <c r="X30" s="604"/>
      <c r="Y30" s="605"/>
      <c r="Z30" s="437"/>
      <c r="AA30" s="431" t="s">
        <v>131</v>
      </c>
      <c r="AB30" s="603"/>
      <c r="AC30" s="605"/>
      <c r="AD30" s="597"/>
      <c r="AE30" s="573" t="s">
        <v>149</v>
      </c>
      <c r="AF30" s="595"/>
      <c r="AG30" s="574"/>
      <c r="AH30" s="432">
        <v>600</v>
      </c>
      <c r="AI30" s="431" t="s">
        <v>131</v>
      </c>
      <c r="AJ30" s="575" t="s">
        <v>282</v>
      </c>
      <c r="AK30" s="575"/>
      <c r="AL30" s="432">
        <v>150</v>
      </c>
      <c r="AM30" s="431" t="s">
        <v>131</v>
      </c>
      <c r="AN30" s="575" t="s">
        <v>289</v>
      </c>
      <c r="AO30" s="575"/>
    </row>
    <row r="31" spans="3:41" ht="21.95" customHeight="1">
      <c r="C31" s="580"/>
      <c r="D31" s="581"/>
      <c r="E31" s="581"/>
      <c r="F31" s="582"/>
      <c r="G31" s="580"/>
      <c r="H31" s="582"/>
      <c r="I31" s="580"/>
      <c r="J31" s="582"/>
      <c r="V31" s="597"/>
      <c r="W31" s="603"/>
      <c r="X31" s="604"/>
      <c r="Y31" s="605"/>
      <c r="Z31" s="437"/>
      <c r="AA31" s="431" t="s">
        <v>131</v>
      </c>
      <c r="AB31" s="603"/>
      <c r="AC31" s="605"/>
      <c r="AD31" s="597"/>
      <c r="AE31" s="573" t="s">
        <v>147</v>
      </c>
      <c r="AF31" s="595"/>
      <c r="AG31" s="574"/>
      <c r="AH31" s="432">
        <v>400</v>
      </c>
      <c r="AI31" s="431" t="s">
        <v>131</v>
      </c>
      <c r="AJ31" s="575" t="s">
        <v>283</v>
      </c>
      <c r="AK31" s="575"/>
      <c r="AL31" s="432">
        <v>20</v>
      </c>
      <c r="AM31" s="431" t="s">
        <v>131</v>
      </c>
      <c r="AN31" s="575" t="s">
        <v>290</v>
      </c>
      <c r="AO31" s="575"/>
    </row>
    <row r="32" spans="3:41" ht="21.95" customHeight="1">
      <c r="C32" s="460" t="s">
        <v>171</v>
      </c>
      <c r="D32" s="638" t="s">
        <v>261</v>
      </c>
      <c r="E32" s="639"/>
      <c r="F32" s="640"/>
      <c r="G32" s="448">
        <v>5</v>
      </c>
      <c r="H32" s="428" t="s">
        <v>28</v>
      </c>
      <c r="I32" s="448">
        <v>110</v>
      </c>
      <c r="J32" s="428" t="s">
        <v>188</v>
      </c>
      <c r="L32" s="461"/>
      <c r="V32" s="597"/>
      <c r="W32" s="603"/>
      <c r="X32" s="604"/>
      <c r="Y32" s="605"/>
      <c r="Z32" s="437"/>
      <c r="AA32" s="431" t="s">
        <v>131</v>
      </c>
      <c r="AB32" s="603"/>
      <c r="AC32" s="605"/>
      <c r="AD32" s="597"/>
      <c r="AE32" s="573" t="s">
        <v>148</v>
      </c>
      <c r="AF32" s="595"/>
      <c r="AG32" s="574"/>
      <c r="AH32" s="432"/>
      <c r="AI32" s="431" t="s">
        <v>131</v>
      </c>
      <c r="AJ32" s="575"/>
      <c r="AK32" s="575"/>
      <c r="AL32" s="432"/>
      <c r="AM32" s="431" t="s">
        <v>131</v>
      </c>
      <c r="AN32" s="575"/>
      <c r="AO32" s="575"/>
    </row>
    <row r="33" spans="1:45" ht="21.95" customHeight="1">
      <c r="C33" s="460" t="s">
        <v>172</v>
      </c>
      <c r="D33" s="599" t="s">
        <v>262</v>
      </c>
      <c r="E33" s="600"/>
      <c r="F33" s="601"/>
      <c r="G33" s="448">
        <v>4</v>
      </c>
      <c r="H33" s="428" t="s">
        <v>28</v>
      </c>
      <c r="I33" s="448">
        <v>180</v>
      </c>
      <c r="J33" s="428" t="s">
        <v>188</v>
      </c>
      <c r="V33" s="597"/>
      <c r="W33" s="603"/>
      <c r="X33" s="604"/>
      <c r="Y33" s="605"/>
      <c r="Z33" s="437"/>
      <c r="AA33" s="431" t="s">
        <v>131</v>
      </c>
      <c r="AB33" s="603"/>
      <c r="AC33" s="605"/>
      <c r="AD33" s="597"/>
      <c r="AE33" s="443" t="s">
        <v>151</v>
      </c>
      <c r="AF33" s="615" t="s">
        <v>277</v>
      </c>
      <c r="AG33" s="616"/>
      <c r="AH33" s="432">
        <v>250</v>
      </c>
      <c r="AI33" s="431" t="s">
        <v>131</v>
      </c>
      <c r="AJ33" s="575" t="s">
        <v>284</v>
      </c>
      <c r="AK33" s="575"/>
      <c r="AL33" s="432">
        <v>25</v>
      </c>
      <c r="AM33" s="431" t="s">
        <v>131</v>
      </c>
      <c r="AN33" s="575" t="s">
        <v>291</v>
      </c>
      <c r="AO33" s="575"/>
    </row>
    <row r="34" spans="1:45" ht="21.95" customHeight="1">
      <c r="C34" s="460" t="s">
        <v>173</v>
      </c>
      <c r="D34" s="641"/>
      <c r="E34" s="642"/>
      <c r="F34" s="643"/>
      <c r="G34" s="449"/>
      <c r="H34" s="428" t="s">
        <v>28</v>
      </c>
      <c r="I34" s="449"/>
      <c r="J34" s="428" t="s">
        <v>188</v>
      </c>
      <c r="V34" s="597"/>
      <c r="W34" s="603"/>
      <c r="X34" s="604"/>
      <c r="Y34" s="605"/>
      <c r="Z34" s="437"/>
      <c r="AA34" s="431" t="s">
        <v>131</v>
      </c>
      <c r="AB34" s="603"/>
      <c r="AC34" s="605"/>
      <c r="AD34" s="597"/>
      <c r="AE34" s="443" t="s">
        <v>151</v>
      </c>
      <c r="AF34" s="619"/>
      <c r="AG34" s="620"/>
      <c r="AH34" s="433"/>
      <c r="AI34" s="431" t="s">
        <v>131</v>
      </c>
      <c r="AJ34" s="603"/>
      <c r="AK34" s="605"/>
      <c r="AL34" s="433"/>
      <c r="AM34" s="431" t="s">
        <v>131</v>
      </c>
      <c r="AN34" s="603"/>
      <c r="AO34" s="605"/>
    </row>
    <row r="35" spans="1:45" ht="21.95" customHeight="1">
      <c r="C35" s="460" t="s">
        <v>174</v>
      </c>
      <c r="D35" s="644"/>
      <c r="E35" s="645"/>
      <c r="F35" s="646"/>
      <c r="G35" s="449"/>
      <c r="H35" s="428" t="s">
        <v>28</v>
      </c>
      <c r="I35" s="449"/>
      <c r="J35" s="428" t="s">
        <v>188</v>
      </c>
      <c r="V35" s="597"/>
      <c r="W35" s="603"/>
      <c r="X35" s="604"/>
      <c r="Y35" s="605"/>
      <c r="Z35" s="437"/>
      <c r="AA35" s="431" t="s">
        <v>131</v>
      </c>
      <c r="AB35" s="603"/>
      <c r="AC35" s="605"/>
      <c r="AD35" s="597"/>
      <c r="AE35" s="443" t="s">
        <v>151</v>
      </c>
      <c r="AF35" s="619"/>
      <c r="AG35" s="620"/>
      <c r="AH35" s="433"/>
      <c r="AI35" s="431" t="s">
        <v>131</v>
      </c>
      <c r="AJ35" s="603"/>
      <c r="AK35" s="605"/>
      <c r="AL35" s="433"/>
      <c r="AM35" s="431" t="s">
        <v>131</v>
      </c>
      <c r="AN35" s="603"/>
      <c r="AO35" s="605"/>
    </row>
    <row r="36" spans="1:45" ht="21.95" customHeight="1">
      <c r="C36" s="460" t="s">
        <v>179</v>
      </c>
      <c r="D36" s="641"/>
      <c r="E36" s="642"/>
      <c r="F36" s="643"/>
      <c r="G36" s="449"/>
      <c r="H36" s="428" t="s">
        <v>28</v>
      </c>
      <c r="I36" s="449"/>
      <c r="J36" s="428" t="s">
        <v>188</v>
      </c>
      <c r="V36" s="597"/>
      <c r="W36" s="603"/>
      <c r="X36" s="604"/>
      <c r="Y36" s="605"/>
      <c r="Z36" s="437"/>
      <c r="AA36" s="431" t="s">
        <v>131</v>
      </c>
      <c r="AB36" s="603"/>
      <c r="AC36" s="605"/>
      <c r="AD36" s="597"/>
      <c r="AE36" s="443" t="s">
        <v>151</v>
      </c>
      <c r="AF36" s="619"/>
      <c r="AG36" s="620"/>
      <c r="AH36" s="433"/>
      <c r="AI36" s="431" t="s">
        <v>131</v>
      </c>
      <c r="AJ36" s="603"/>
      <c r="AK36" s="605"/>
      <c r="AL36" s="433"/>
      <c r="AM36" s="431" t="s">
        <v>131</v>
      </c>
      <c r="AN36" s="603"/>
      <c r="AO36" s="605"/>
    </row>
    <row r="37" spans="1:45" ht="21.95" customHeight="1">
      <c r="C37" s="459"/>
      <c r="V37" s="597"/>
      <c r="W37" s="603"/>
      <c r="X37" s="604"/>
      <c r="Y37" s="605"/>
      <c r="Z37" s="437"/>
      <c r="AA37" s="431" t="s">
        <v>131</v>
      </c>
      <c r="AB37" s="603"/>
      <c r="AC37" s="605"/>
      <c r="AD37" s="597"/>
      <c r="AE37" s="443" t="s">
        <v>151</v>
      </c>
      <c r="AF37" s="619"/>
      <c r="AG37" s="620"/>
      <c r="AH37" s="433"/>
      <c r="AI37" s="431" t="s">
        <v>131</v>
      </c>
      <c r="AJ37" s="603"/>
      <c r="AK37" s="605"/>
      <c r="AL37" s="433"/>
      <c r="AM37" s="431" t="s">
        <v>131</v>
      </c>
      <c r="AN37" s="603"/>
      <c r="AO37" s="605"/>
    </row>
    <row r="38" spans="1:45" ht="21.95" customHeight="1">
      <c r="C38" s="439" t="s">
        <v>189</v>
      </c>
      <c r="D38" s="412"/>
      <c r="E38" s="459" t="s">
        <v>202</v>
      </c>
      <c r="V38" s="598"/>
      <c r="W38" s="603"/>
      <c r="X38" s="604"/>
      <c r="Y38" s="605"/>
      <c r="Z38" s="437"/>
      <c r="AA38" s="431" t="s">
        <v>131</v>
      </c>
      <c r="AB38" s="603"/>
      <c r="AC38" s="605"/>
      <c r="AD38" s="598"/>
      <c r="AE38" s="443" t="s">
        <v>151</v>
      </c>
      <c r="AF38" s="619"/>
      <c r="AG38" s="620"/>
      <c r="AH38" s="433"/>
      <c r="AI38" s="431" t="s">
        <v>131</v>
      </c>
      <c r="AJ38" s="603"/>
      <c r="AK38" s="605"/>
      <c r="AL38" s="433"/>
      <c r="AM38" s="431" t="s">
        <v>131</v>
      </c>
      <c r="AN38" s="603"/>
      <c r="AO38" s="605"/>
    </row>
    <row r="39" spans="1:45" ht="21.95" customHeight="1">
      <c r="C39" s="585" t="s">
        <v>190</v>
      </c>
      <c r="D39" s="586"/>
      <c r="E39" s="587"/>
      <c r="F39" s="585" t="s">
        <v>191</v>
      </c>
      <c r="G39" s="586"/>
      <c r="H39" s="586"/>
      <c r="I39" s="587"/>
      <c r="J39" s="585" t="s">
        <v>192</v>
      </c>
      <c r="K39" s="586"/>
      <c r="L39" s="586"/>
      <c r="M39" s="587"/>
      <c r="N39" s="416" t="s">
        <v>193</v>
      </c>
      <c r="O39" s="585" t="s">
        <v>187</v>
      </c>
      <c r="P39" s="587"/>
      <c r="Q39" s="585" t="s">
        <v>195</v>
      </c>
      <c r="R39" s="587"/>
      <c r="S39" s="585" t="s">
        <v>196</v>
      </c>
      <c r="T39" s="587"/>
      <c r="V39" s="583" t="s">
        <v>235</v>
      </c>
      <c r="W39" s="583"/>
      <c r="X39" s="583"/>
      <c r="Y39" s="583"/>
      <c r="Z39" s="430">
        <v>0</v>
      </c>
      <c r="AA39" s="431" t="s">
        <v>131</v>
      </c>
      <c r="AB39" s="508"/>
      <c r="AC39" s="509"/>
      <c r="AD39" s="583" t="s">
        <v>235</v>
      </c>
      <c r="AE39" s="583"/>
      <c r="AF39" s="583"/>
      <c r="AG39" s="583"/>
      <c r="AH39" s="462">
        <v>30500</v>
      </c>
      <c r="AI39" s="431" t="s">
        <v>131</v>
      </c>
      <c r="AJ39" s="628"/>
      <c r="AK39" s="628"/>
      <c r="AL39" s="626"/>
      <c r="AM39" s="627"/>
      <c r="AN39" s="508"/>
      <c r="AO39" s="509"/>
    </row>
    <row r="40" spans="1:45" ht="21.95" customHeight="1">
      <c r="A40" s="412">
        <v>1</v>
      </c>
      <c r="C40" s="591" t="str">
        <f>IF(A40&gt;SUM($G$32:$G$36),"",INDEX($D$32:$F$36,IF(A40&gt;SUM($G$32:$G$35),5,IF(A40&gt;SUM($G$32:$G$34),4,IF(A40&gt;SUM($G$32:$G$33),3,IF(A40&gt;SUM($G$32),2,1)))),1))</f>
        <v>Aタイプ</v>
      </c>
      <c r="D40" s="592"/>
      <c r="E40" s="593"/>
      <c r="F40" s="599" t="s">
        <v>263</v>
      </c>
      <c r="G40" s="600"/>
      <c r="H40" s="600"/>
      <c r="I40" s="601"/>
      <c r="J40" s="647" t="s">
        <v>264</v>
      </c>
      <c r="K40" s="600"/>
      <c r="L40" s="600"/>
      <c r="M40" s="601"/>
      <c r="N40" s="463">
        <v>1</v>
      </c>
      <c r="O40" s="599">
        <v>118.58</v>
      </c>
      <c r="P40" s="601"/>
      <c r="Q40" s="648">
        <v>44662</v>
      </c>
      <c r="R40" s="601"/>
      <c r="S40" s="648">
        <v>44814</v>
      </c>
      <c r="T40" s="601"/>
      <c r="V40" s="602" t="s">
        <v>215</v>
      </c>
      <c r="W40" s="602"/>
      <c r="X40" s="602"/>
      <c r="Y40" s="602"/>
      <c r="Z40" s="433">
        <f>SUM(Z27:Z39)</f>
        <v>30</v>
      </c>
      <c r="AA40" s="431" t="s">
        <v>131</v>
      </c>
      <c r="AB40" s="631"/>
      <c r="AC40" s="631"/>
      <c r="AD40" s="602" t="s">
        <v>215</v>
      </c>
      <c r="AE40" s="602"/>
      <c r="AF40" s="602"/>
      <c r="AG40" s="602"/>
      <c r="AH40" s="433">
        <f>SUM(AH27:AH39)</f>
        <v>35250</v>
      </c>
      <c r="AI40" s="431" t="s">
        <v>131</v>
      </c>
      <c r="AJ40" s="628"/>
      <c r="AK40" s="628"/>
      <c r="AL40" s="433">
        <f>SUM(AL27:AL38)</f>
        <v>1070</v>
      </c>
      <c r="AM40" s="431" t="s">
        <v>131</v>
      </c>
      <c r="AN40" s="629"/>
      <c r="AO40" s="629"/>
    </row>
    <row r="41" spans="1:45" ht="21.95" customHeight="1">
      <c r="A41" s="412">
        <v>2</v>
      </c>
      <c r="C41" s="591" t="str">
        <f t="shared" ref="C41:C74" si="0">IF(A41&gt;SUM($G$32:$G$36),"",INDEX($D$32:$F$36,IF(A41&gt;SUM($G$32:$G$35),5,IF(A41&gt;SUM($G$32:$G$34),4,IF(A41&gt;SUM($G$32:$G$33),3,IF(A41&gt;SUM($G$32),2,1)))),1))</f>
        <v>Aタイプ</v>
      </c>
      <c r="D41" s="592"/>
      <c r="E41" s="593"/>
      <c r="F41" s="599" t="s">
        <v>265</v>
      </c>
      <c r="G41" s="600"/>
      <c r="H41" s="600"/>
      <c r="I41" s="601"/>
      <c r="J41" s="647" t="s">
        <v>264</v>
      </c>
      <c r="K41" s="600"/>
      <c r="L41" s="600"/>
      <c r="M41" s="601"/>
      <c r="N41" s="463">
        <v>1</v>
      </c>
      <c r="O41" s="599">
        <v>115.1</v>
      </c>
      <c r="P41" s="601"/>
      <c r="Q41" s="648">
        <v>44683</v>
      </c>
      <c r="R41" s="601"/>
      <c r="S41" s="648">
        <v>44839</v>
      </c>
      <c r="T41" s="601"/>
      <c r="V41" s="414"/>
      <c r="W41" s="414"/>
      <c r="AP41" s="464"/>
      <c r="AQ41" s="464"/>
      <c r="AR41" s="464"/>
      <c r="AS41" s="464"/>
    </row>
    <row r="42" spans="1:45" ht="21.95" customHeight="1">
      <c r="A42" s="412">
        <v>3</v>
      </c>
      <c r="C42" s="591" t="str">
        <f t="shared" si="0"/>
        <v>Aタイプ</v>
      </c>
      <c r="D42" s="592"/>
      <c r="E42" s="593"/>
      <c r="F42" s="599" t="s">
        <v>266</v>
      </c>
      <c r="G42" s="600"/>
      <c r="H42" s="600"/>
      <c r="I42" s="601"/>
      <c r="J42" s="647" t="s">
        <v>264</v>
      </c>
      <c r="K42" s="600"/>
      <c r="L42" s="600"/>
      <c r="M42" s="601"/>
      <c r="N42" s="463">
        <v>1</v>
      </c>
      <c r="O42" s="599">
        <v>111.17</v>
      </c>
      <c r="P42" s="601"/>
      <c r="Q42" s="648">
        <v>44713</v>
      </c>
      <c r="R42" s="601"/>
      <c r="S42" s="648">
        <v>44867</v>
      </c>
      <c r="T42" s="601"/>
      <c r="V42" s="416" t="s">
        <v>177</v>
      </c>
      <c r="W42" s="576">
        <f>D34</f>
        <v>0</v>
      </c>
      <c r="X42" s="576"/>
      <c r="Y42" s="576"/>
      <c r="Z42" s="577" t="s">
        <v>143</v>
      </c>
      <c r="AA42" s="578"/>
      <c r="AB42" s="579"/>
      <c r="AC42" s="417" t="s">
        <v>14</v>
      </c>
      <c r="AD42" s="418" t="s">
        <v>49</v>
      </c>
      <c r="AE42" s="419"/>
      <c r="AF42" s="419"/>
      <c r="AG42" s="419"/>
      <c r="AH42" s="419"/>
      <c r="AI42" s="419"/>
      <c r="AJ42" s="420"/>
      <c r="AK42" s="421"/>
      <c r="AL42" s="421"/>
      <c r="AM42" s="421"/>
      <c r="AN42" s="421"/>
      <c r="AO42" s="422"/>
      <c r="AP42" s="464"/>
      <c r="AQ42" s="464"/>
      <c r="AR42" s="464"/>
      <c r="AS42" s="464"/>
    </row>
    <row r="43" spans="1:45" ht="21.95" customHeight="1">
      <c r="A43" s="412">
        <v>4</v>
      </c>
      <c r="C43" s="591" t="str">
        <f t="shared" si="0"/>
        <v>Aタイプ</v>
      </c>
      <c r="D43" s="592"/>
      <c r="E43" s="593"/>
      <c r="F43" s="599" t="s">
        <v>267</v>
      </c>
      <c r="G43" s="600"/>
      <c r="H43" s="600"/>
      <c r="I43" s="601"/>
      <c r="J43" s="647" t="s">
        <v>264</v>
      </c>
      <c r="K43" s="600"/>
      <c r="L43" s="600"/>
      <c r="M43" s="601"/>
      <c r="N43" s="463">
        <v>1</v>
      </c>
      <c r="O43" s="599">
        <v>120.1</v>
      </c>
      <c r="P43" s="601"/>
      <c r="Q43" s="648">
        <v>44713</v>
      </c>
      <c r="R43" s="601"/>
      <c r="S43" s="648">
        <v>44862</v>
      </c>
      <c r="T43" s="601"/>
      <c r="V43" s="583" t="s">
        <v>152</v>
      </c>
      <c r="W43" s="583"/>
      <c r="X43" s="584">
        <f>SUM(Z59,AH59)</f>
        <v>0</v>
      </c>
      <c r="Y43" s="584"/>
      <c r="Z43" s="580"/>
      <c r="AA43" s="581"/>
      <c r="AB43" s="582"/>
      <c r="AC43" s="456" t="s">
        <v>254</v>
      </c>
      <c r="AD43" s="424" t="s">
        <v>144</v>
      </c>
      <c r="AE43" s="425"/>
      <c r="AF43" s="425"/>
      <c r="AG43" s="425"/>
      <c r="AH43" s="425"/>
      <c r="AI43" s="425"/>
      <c r="AJ43" s="426"/>
      <c r="AK43" s="427"/>
      <c r="AL43" s="427"/>
      <c r="AM43" s="427"/>
      <c r="AN43" s="427"/>
      <c r="AO43" s="428"/>
      <c r="AP43" s="464"/>
      <c r="AQ43" s="464"/>
      <c r="AR43" s="464"/>
      <c r="AS43" s="464"/>
    </row>
    <row r="44" spans="1:45" ht="21.95" customHeight="1">
      <c r="A44" s="412">
        <v>5</v>
      </c>
      <c r="C44" s="591" t="str">
        <f t="shared" si="0"/>
        <v>Aタイプ</v>
      </c>
      <c r="D44" s="592"/>
      <c r="E44" s="593"/>
      <c r="F44" s="599" t="s">
        <v>268</v>
      </c>
      <c r="G44" s="600"/>
      <c r="H44" s="600"/>
      <c r="I44" s="601"/>
      <c r="J44" s="647" t="s">
        <v>264</v>
      </c>
      <c r="K44" s="600"/>
      <c r="L44" s="600"/>
      <c r="M44" s="601"/>
      <c r="N44" s="463">
        <v>1</v>
      </c>
      <c r="O44" s="599">
        <v>110.1</v>
      </c>
      <c r="P44" s="601"/>
      <c r="Q44" s="648">
        <v>44713</v>
      </c>
      <c r="R44" s="601"/>
      <c r="S44" s="648">
        <v>44862</v>
      </c>
      <c r="T44" s="601"/>
      <c r="V44" s="585" t="s">
        <v>140</v>
      </c>
      <c r="W44" s="586"/>
      <c r="X44" s="586"/>
      <c r="Y44" s="586"/>
      <c r="Z44" s="586"/>
      <c r="AA44" s="586"/>
      <c r="AB44" s="586"/>
      <c r="AC44" s="586"/>
      <c r="AD44" s="585" t="s">
        <v>5</v>
      </c>
      <c r="AE44" s="586"/>
      <c r="AF44" s="586"/>
      <c r="AG44" s="586"/>
      <c r="AH44" s="586"/>
      <c r="AI44" s="586"/>
      <c r="AJ44" s="586"/>
      <c r="AK44" s="586"/>
      <c r="AL44" s="585" t="s">
        <v>142</v>
      </c>
      <c r="AM44" s="586"/>
      <c r="AN44" s="586"/>
      <c r="AO44" s="587"/>
      <c r="AP44" s="465"/>
      <c r="AQ44" s="465"/>
      <c r="AR44" s="464"/>
      <c r="AS44" s="464"/>
    </row>
    <row r="45" spans="1:45" ht="21.95" customHeight="1">
      <c r="A45" s="412">
        <v>6</v>
      </c>
      <c r="C45" s="591" t="str">
        <f t="shared" si="0"/>
        <v>Bタイプ</v>
      </c>
      <c r="D45" s="592"/>
      <c r="E45" s="593"/>
      <c r="F45" s="599" t="s">
        <v>269</v>
      </c>
      <c r="G45" s="600"/>
      <c r="H45" s="600"/>
      <c r="I45" s="601"/>
      <c r="J45" s="647" t="s">
        <v>264</v>
      </c>
      <c r="K45" s="600"/>
      <c r="L45" s="600"/>
      <c r="M45" s="601"/>
      <c r="N45" s="463">
        <v>2</v>
      </c>
      <c r="O45" s="599">
        <v>180</v>
      </c>
      <c r="P45" s="601"/>
      <c r="Q45" s="648">
        <v>44781</v>
      </c>
      <c r="R45" s="601"/>
      <c r="S45" s="648">
        <v>44907</v>
      </c>
      <c r="T45" s="601"/>
      <c r="V45" s="591" t="s">
        <v>33</v>
      </c>
      <c r="W45" s="592"/>
      <c r="X45" s="592"/>
      <c r="Y45" s="593"/>
      <c r="Z45" s="594" t="s">
        <v>237</v>
      </c>
      <c r="AA45" s="594"/>
      <c r="AB45" s="591" t="s">
        <v>141</v>
      </c>
      <c r="AC45" s="593"/>
      <c r="AD45" s="591" t="s">
        <v>33</v>
      </c>
      <c r="AE45" s="592"/>
      <c r="AF45" s="592"/>
      <c r="AG45" s="593"/>
      <c r="AH45" s="594" t="s">
        <v>273</v>
      </c>
      <c r="AI45" s="594"/>
      <c r="AJ45" s="594" t="s">
        <v>141</v>
      </c>
      <c r="AK45" s="594"/>
      <c r="AL45" s="594" t="s">
        <v>240</v>
      </c>
      <c r="AM45" s="594"/>
      <c r="AN45" s="594" t="s">
        <v>141</v>
      </c>
      <c r="AO45" s="594"/>
      <c r="AP45" s="655"/>
      <c r="AQ45" s="655"/>
      <c r="AR45" s="464"/>
      <c r="AS45" s="464"/>
    </row>
    <row r="46" spans="1:45" ht="21.95" customHeight="1">
      <c r="A46" s="412">
        <v>7</v>
      </c>
      <c r="C46" s="591" t="str">
        <f t="shared" si="0"/>
        <v>Bタイプ</v>
      </c>
      <c r="D46" s="592"/>
      <c r="E46" s="593"/>
      <c r="F46" s="599" t="s">
        <v>270</v>
      </c>
      <c r="G46" s="600"/>
      <c r="H46" s="600"/>
      <c r="I46" s="601"/>
      <c r="J46" s="647" t="s">
        <v>264</v>
      </c>
      <c r="K46" s="600"/>
      <c r="L46" s="600"/>
      <c r="M46" s="601"/>
      <c r="N46" s="463">
        <v>2</v>
      </c>
      <c r="O46" s="599">
        <v>200</v>
      </c>
      <c r="P46" s="601"/>
      <c r="Q46" s="648">
        <v>44781</v>
      </c>
      <c r="R46" s="601"/>
      <c r="S46" s="648">
        <v>44907</v>
      </c>
      <c r="T46" s="601"/>
      <c r="V46" s="649" t="s">
        <v>236</v>
      </c>
      <c r="W46" s="603"/>
      <c r="X46" s="604"/>
      <c r="Y46" s="605"/>
      <c r="Z46" s="437"/>
      <c r="AA46" s="431" t="s">
        <v>131</v>
      </c>
      <c r="AB46" s="603"/>
      <c r="AC46" s="605"/>
      <c r="AD46" s="649" t="s">
        <v>236</v>
      </c>
      <c r="AE46" s="573" t="s">
        <v>145</v>
      </c>
      <c r="AF46" s="595"/>
      <c r="AG46" s="595"/>
      <c r="AH46" s="466"/>
      <c r="AI46" s="467" t="s">
        <v>131</v>
      </c>
      <c r="AJ46" s="652"/>
      <c r="AK46" s="653"/>
      <c r="AL46" s="433"/>
      <c r="AM46" s="431" t="s">
        <v>131</v>
      </c>
      <c r="AN46" s="603"/>
      <c r="AO46" s="605"/>
      <c r="AP46" s="468"/>
      <c r="AQ46" s="654"/>
      <c r="AR46" s="654"/>
      <c r="AS46" s="464"/>
    </row>
    <row r="47" spans="1:45" ht="21.95" customHeight="1">
      <c r="A47" s="412">
        <v>8</v>
      </c>
      <c r="C47" s="591" t="str">
        <f t="shared" si="0"/>
        <v>Bタイプ</v>
      </c>
      <c r="D47" s="592"/>
      <c r="E47" s="593"/>
      <c r="F47" s="599" t="s">
        <v>271</v>
      </c>
      <c r="G47" s="600"/>
      <c r="H47" s="600"/>
      <c r="I47" s="601"/>
      <c r="J47" s="647" t="s">
        <v>264</v>
      </c>
      <c r="K47" s="600"/>
      <c r="L47" s="600"/>
      <c r="M47" s="601"/>
      <c r="N47" s="463">
        <v>2</v>
      </c>
      <c r="O47" s="599">
        <v>210</v>
      </c>
      <c r="P47" s="601"/>
      <c r="Q47" s="648">
        <v>44781</v>
      </c>
      <c r="R47" s="601"/>
      <c r="S47" s="648">
        <v>44907</v>
      </c>
      <c r="T47" s="601"/>
      <c r="V47" s="650"/>
      <c r="W47" s="603"/>
      <c r="X47" s="604"/>
      <c r="Y47" s="605"/>
      <c r="Z47" s="437"/>
      <c r="AA47" s="431" t="s">
        <v>131</v>
      </c>
      <c r="AB47" s="603"/>
      <c r="AC47" s="605"/>
      <c r="AD47" s="650"/>
      <c r="AE47" s="573" t="s">
        <v>146</v>
      </c>
      <c r="AF47" s="595"/>
      <c r="AG47" s="595"/>
      <c r="AH47" s="466"/>
      <c r="AI47" s="467" t="s">
        <v>131</v>
      </c>
      <c r="AJ47" s="652"/>
      <c r="AK47" s="653"/>
      <c r="AL47" s="433"/>
      <c r="AM47" s="431" t="s">
        <v>131</v>
      </c>
      <c r="AN47" s="603"/>
      <c r="AO47" s="605"/>
      <c r="AP47" s="468"/>
      <c r="AQ47" s="656"/>
      <c r="AR47" s="656"/>
      <c r="AS47" s="464"/>
    </row>
    <row r="48" spans="1:45" ht="21.95" customHeight="1">
      <c r="A48" s="412">
        <v>9</v>
      </c>
      <c r="C48" s="591" t="str">
        <f t="shared" si="0"/>
        <v>Bタイプ</v>
      </c>
      <c r="D48" s="592"/>
      <c r="E48" s="593"/>
      <c r="F48" s="599" t="s">
        <v>272</v>
      </c>
      <c r="G48" s="600"/>
      <c r="H48" s="600"/>
      <c r="I48" s="601"/>
      <c r="J48" s="647" t="s">
        <v>264</v>
      </c>
      <c r="K48" s="600"/>
      <c r="L48" s="600"/>
      <c r="M48" s="601"/>
      <c r="N48" s="463">
        <v>2</v>
      </c>
      <c r="O48" s="599">
        <v>200</v>
      </c>
      <c r="P48" s="601"/>
      <c r="Q48" s="648">
        <v>44781</v>
      </c>
      <c r="R48" s="601"/>
      <c r="S48" s="648">
        <v>44907</v>
      </c>
      <c r="T48" s="601"/>
      <c r="V48" s="650"/>
      <c r="W48" s="603"/>
      <c r="X48" s="604"/>
      <c r="Y48" s="605"/>
      <c r="Z48" s="437"/>
      <c r="AA48" s="431" t="s">
        <v>131</v>
      </c>
      <c r="AB48" s="603"/>
      <c r="AC48" s="605"/>
      <c r="AD48" s="650"/>
      <c r="AE48" s="573" t="s">
        <v>150</v>
      </c>
      <c r="AF48" s="595"/>
      <c r="AG48" s="595"/>
      <c r="AH48" s="466"/>
      <c r="AI48" s="467" t="s">
        <v>131</v>
      </c>
      <c r="AJ48" s="652"/>
      <c r="AK48" s="653"/>
      <c r="AL48" s="433"/>
      <c r="AM48" s="431" t="s">
        <v>131</v>
      </c>
      <c r="AN48" s="603"/>
      <c r="AO48" s="605"/>
      <c r="AP48" s="468"/>
      <c r="AQ48" s="656"/>
      <c r="AR48" s="656"/>
      <c r="AS48" s="464"/>
    </row>
    <row r="49" spans="1:45" ht="21.95" customHeight="1">
      <c r="A49" s="412">
        <v>10</v>
      </c>
      <c r="C49" s="591" t="str">
        <f t="shared" si="0"/>
        <v/>
      </c>
      <c r="D49" s="592"/>
      <c r="E49" s="593"/>
      <c r="F49" s="644"/>
      <c r="G49" s="645"/>
      <c r="H49" s="645"/>
      <c r="I49" s="646"/>
      <c r="J49" s="644"/>
      <c r="K49" s="645"/>
      <c r="L49" s="645"/>
      <c r="M49" s="646"/>
      <c r="N49" s="469"/>
      <c r="O49" s="603"/>
      <c r="P49" s="605"/>
      <c r="Q49" s="603"/>
      <c r="R49" s="605"/>
      <c r="S49" s="603"/>
      <c r="T49" s="605"/>
      <c r="V49" s="650"/>
      <c r="W49" s="603"/>
      <c r="X49" s="604"/>
      <c r="Y49" s="605"/>
      <c r="Z49" s="437"/>
      <c r="AA49" s="431" t="s">
        <v>131</v>
      </c>
      <c r="AB49" s="603"/>
      <c r="AC49" s="605"/>
      <c r="AD49" s="650"/>
      <c r="AE49" s="657" t="s">
        <v>149</v>
      </c>
      <c r="AF49" s="658"/>
      <c r="AG49" s="659"/>
      <c r="AH49" s="466"/>
      <c r="AI49" s="467" t="s">
        <v>131</v>
      </c>
      <c r="AJ49" s="652"/>
      <c r="AK49" s="653"/>
      <c r="AL49" s="433"/>
      <c r="AM49" s="431" t="s">
        <v>131</v>
      </c>
      <c r="AN49" s="603"/>
      <c r="AO49" s="605"/>
      <c r="AP49" s="468"/>
      <c r="AQ49" s="656"/>
      <c r="AR49" s="656"/>
      <c r="AS49" s="464"/>
    </row>
    <row r="50" spans="1:45" ht="21.95" customHeight="1">
      <c r="A50" s="412">
        <v>11</v>
      </c>
      <c r="C50" s="591" t="str">
        <f t="shared" si="0"/>
        <v/>
      </c>
      <c r="D50" s="592"/>
      <c r="E50" s="593"/>
      <c r="F50" s="644"/>
      <c r="G50" s="645"/>
      <c r="H50" s="645"/>
      <c r="I50" s="646"/>
      <c r="J50" s="644"/>
      <c r="K50" s="645"/>
      <c r="L50" s="645"/>
      <c r="M50" s="646"/>
      <c r="N50" s="469"/>
      <c r="O50" s="603"/>
      <c r="P50" s="605"/>
      <c r="Q50" s="603"/>
      <c r="R50" s="605"/>
      <c r="S50" s="603"/>
      <c r="T50" s="605"/>
      <c r="V50" s="650"/>
      <c r="W50" s="603"/>
      <c r="X50" s="604"/>
      <c r="Y50" s="605"/>
      <c r="Z50" s="437"/>
      <c r="AA50" s="431" t="s">
        <v>131</v>
      </c>
      <c r="AB50" s="603"/>
      <c r="AC50" s="605"/>
      <c r="AD50" s="650"/>
      <c r="AE50" s="657" t="s">
        <v>147</v>
      </c>
      <c r="AF50" s="658"/>
      <c r="AG50" s="659"/>
      <c r="AH50" s="466"/>
      <c r="AI50" s="467" t="s">
        <v>131</v>
      </c>
      <c r="AJ50" s="652"/>
      <c r="AK50" s="653"/>
      <c r="AL50" s="433"/>
      <c r="AM50" s="431" t="s">
        <v>131</v>
      </c>
      <c r="AN50" s="603"/>
      <c r="AO50" s="605"/>
      <c r="AP50" s="468"/>
      <c r="AQ50" s="656"/>
      <c r="AR50" s="656"/>
      <c r="AS50" s="464"/>
    </row>
    <row r="51" spans="1:45" ht="21.95" customHeight="1">
      <c r="A51" s="412">
        <v>12</v>
      </c>
      <c r="C51" s="591" t="str">
        <f t="shared" si="0"/>
        <v/>
      </c>
      <c r="D51" s="592"/>
      <c r="E51" s="593"/>
      <c r="F51" s="644"/>
      <c r="G51" s="645"/>
      <c r="H51" s="645"/>
      <c r="I51" s="646"/>
      <c r="J51" s="644"/>
      <c r="K51" s="645"/>
      <c r="L51" s="645"/>
      <c r="M51" s="646"/>
      <c r="N51" s="469"/>
      <c r="O51" s="603"/>
      <c r="P51" s="605"/>
      <c r="Q51" s="603"/>
      <c r="R51" s="605"/>
      <c r="S51" s="603"/>
      <c r="T51" s="605"/>
      <c r="V51" s="650"/>
      <c r="W51" s="603"/>
      <c r="X51" s="604"/>
      <c r="Y51" s="605"/>
      <c r="Z51" s="437"/>
      <c r="AA51" s="431" t="s">
        <v>131</v>
      </c>
      <c r="AB51" s="603"/>
      <c r="AC51" s="605"/>
      <c r="AD51" s="650"/>
      <c r="AE51" s="657" t="s">
        <v>148</v>
      </c>
      <c r="AF51" s="658"/>
      <c r="AG51" s="659"/>
      <c r="AH51" s="466"/>
      <c r="AI51" s="467" t="s">
        <v>131</v>
      </c>
      <c r="AJ51" s="652"/>
      <c r="AK51" s="653"/>
      <c r="AL51" s="433"/>
      <c r="AM51" s="431" t="s">
        <v>131</v>
      </c>
      <c r="AN51" s="603"/>
      <c r="AO51" s="605"/>
      <c r="AP51" s="468"/>
      <c r="AQ51" s="656"/>
      <c r="AR51" s="656"/>
      <c r="AS51" s="464"/>
    </row>
    <row r="52" spans="1:45" ht="21.95" customHeight="1">
      <c r="A52" s="412">
        <v>13</v>
      </c>
      <c r="C52" s="591" t="str">
        <f t="shared" si="0"/>
        <v/>
      </c>
      <c r="D52" s="592"/>
      <c r="E52" s="593"/>
      <c r="F52" s="644"/>
      <c r="G52" s="645"/>
      <c r="H52" s="645"/>
      <c r="I52" s="646"/>
      <c r="J52" s="644"/>
      <c r="K52" s="645"/>
      <c r="L52" s="645"/>
      <c r="M52" s="646"/>
      <c r="N52" s="469"/>
      <c r="O52" s="603"/>
      <c r="P52" s="605"/>
      <c r="Q52" s="603"/>
      <c r="R52" s="605"/>
      <c r="S52" s="603"/>
      <c r="T52" s="605"/>
      <c r="V52" s="650"/>
      <c r="W52" s="603"/>
      <c r="X52" s="604"/>
      <c r="Y52" s="605"/>
      <c r="Z52" s="437"/>
      <c r="AA52" s="431" t="s">
        <v>131</v>
      </c>
      <c r="AB52" s="603"/>
      <c r="AC52" s="605"/>
      <c r="AD52" s="650"/>
      <c r="AE52" s="470" t="s">
        <v>151</v>
      </c>
      <c r="AF52" s="619"/>
      <c r="AG52" s="620"/>
      <c r="AH52" s="466"/>
      <c r="AI52" s="467" t="s">
        <v>131</v>
      </c>
      <c r="AJ52" s="652"/>
      <c r="AK52" s="653"/>
      <c r="AL52" s="433"/>
      <c r="AM52" s="431" t="s">
        <v>131</v>
      </c>
      <c r="AN52" s="603"/>
      <c r="AO52" s="605"/>
      <c r="AP52" s="468"/>
      <c r="AQ52" s="656"/>
      <c r="AR52" s="656"/>
      <c r="AS52" s="464"/>
    </row>
    <row r="53" spans="1:45" ht="21.95" customHeight="1">
      <c r="A53" s="412">
        <v>14</v>
      </c>
      <c r="C53" s="591" t="str">
        <f t="shared" si="0"/>
        <v/>
      </c>
      <c r="D53" s="592"/>
      <c r="E53" s="593"/>
      <c r="F53" s="644"/>
      <c r="G53" s="645"/>
      <c r="H53" s="645"/>
      <c r="I53" s="646"/>
      <c r="J53" s="644"/>
      <c r="K53" s="645"/>
      <c r="L53" s="645"/>
      <c r="M53" s="646"/>
      <c r="N53" s="469"/>
      <c r="O53" s="603"/>
      <c r="P53" s="605"/>
      <c r="Q53" s="603"/>
      <c r="R53" s="605"/>
      <c r="S53" s="603"/>
      <c r="T53" s="605"/>
      <c r="V53" s="650"/>
      <c r="W53" s="603"/>
      <c r="X53" s="604"/>
      <c r="Y53" s="605"/>
      <c r="Z53" s="437"/>
      <c r="AA53" s="431" t="s">
        <v>131</v>
      </c>
      <c r="AB53" s="603"/>
      <c r="AC53" s="605"/>
      <c r="AD53" s="650"/>
      <c r="AE53" s="470" t="s">
        <v>151</v>
      </c>
      <c r="AF53" s="619"/>
      <c r="AG53" s="620"/>
      <c r="AH53" s="466"/>
      <c r="AI53" s="467" t="s">
        <v>131</v>
      </c>
      <c r="AJ53" s="652"/>
      <c r="AK53" s="653"/>
      <c r="AL53" s="433"/>
      <c r="AM53" s="431" t="s">
        <v>131</v>
      </c>
      <c r="AN53" s="603"/>
      <c r="AO53" s="605"/>
      <c r="AP53" s="468"/>
      <c r="AQ53" s="656"/>
      <c r="AR53" s="656"/>
      <c r="AS53" s="464"/>
    </row>
    <row r="54" spans="1:45" ht="21.95" customHeight="1">
      <c r="A54" s="412">
        <v>15</v>
      </c>
      <c r="C54" s="591" t="str">
        <f t="shared" si="0"/>
        <v/>
      </c>
      <c r="D54" s="592"/>
      <c r="E54" s="593"/>
      <c r="F54" s="644"/>
      <c r="G54" s="645"/>
      <c r="H54" s="645"/>
      <c r="I54" s="646"/>
      <c r="J54" s="644"/>
      <c r="K54" s="645"/>
      <c r="L54" s="645"/>
      <c r="M54" s="646"/>
      <c r="N54" s="469"/>
      <c r="O54" s="603"/>
      <c r="P54" s="605"/>
      <c r="Q54" s="603"/>
      <c r="R54" s="605"/>
      <c r="S54" s="603"/>
      <c r="T54" s="605"/>
      <c r="V54" s="650"/>
      <c r="W54" s="603"/>
      <c r="X54" s="604"/>
      <c r="Y54" s="605"/>
      <c r="Z54" s="437"/>
      <c r="AA54" s="431" t="s">
        <v>131</v>
      </c>
      <c r="AB54" s="603"/>
      <c r="AC54" s="605"/>
      <c r="AD54" s="650"/>
      <c r="AE54" s="470" t="s">
        <v>151</v>
      </c>
      <c r="AF54" s="619"/>
      <c r="AG54" s="620"/>
      <c r="AH54" s="466"/>
      <c r="AI54" s="467" t="s">
        <v>131</v>
      </c>
      <c r="AJ54" s="652"/>
      <c r="AK54" s="653"/>
      <c r="AL54" s="433"/>
      <c r="AM54" s="431" t="s">
        <v>131</v>
      </c>
      <c r="AN54" s="603"/>
      <c r="AO54" s="605"/>
      <c r="AP54" s="468"/>
      <c r="AQ54" s="656"/>
      <c r="AR54" s="656"/>
      <c r="AS54" s="464"/>
    </row>
    <row r="55" spans="1:45" ht="21.95" customHeight="1">
      <c r="A55" s="412">
        <v>16</v>
      </c>
      <c r="C55" s="591" t="str">
        <f t="shared" si="0"/>
        <v/>
      </c>
      <c r="D55" s="592"/>
      <c r="E55" s="593"/>
      <c r="F55" s="644"/>
      <c r="G55" s="645"/>
      <c r="H55" s="645"/>
      <c r="I55" s="646"/>
      <c r="J55" s="644"/>
      <c r="K55" s="645"/>
      <c r="L55" s="645"/>
      <c r="M55" s="646"/>
      <c r="N55" s="469"/>
      <c r="O55" s="603"/>
      <c r="P55" s="605"/>
      <c r="Q55" s="603"/>
      <c r="R55" s="605"/>
      <c r="S55" s="603"/>
      <c r="T55" s="605"/>
      <c r="V55" s="650"/>
      <c r="W55" s="603"/>
      <c r="X55" s="604"/>
      <c r="Y55" s="605"/>
      <c r="Z55" s="437"/>
      <c r="AA55" s="431" t="s">
        <v>131</v>
      </c>
      <c r="AB55" s="603"/>
      <c r="AC55" s="605"/>
      <c r="AD55" s="650"/>
      <c r="AE55" s="470" t="s">
        <v>151</v>
      </c>
      <c r="AF55" s="619"/>
      <c r="AG55" s="620"/>
      <c r="AH55" s="466"/>
      <c r="AI55" s="467" t="s">
        <v>131</v>
      </c>
      <c r="AJ55" s="652"/>
      <c r="AK55" s="653"/>
      <c r="AL55" s="433"/>
      <c r="AM55" s="431" t="s">
        <v>131</v>
      </c>
      <c r="AN55" s="603"/>
      <c r="AO55" s="605"/>
      <c r="AP55" s="468"/>
      <c r="AQ55" s="656"/>
      <c r="AR55" s="656"/>
      <c r="AS55" s="464"/>
    </row>
    <row r="56" spans="1:45" ht="21.95" customHeight="1">
      <c r="A56" s="412">
        <v>17</v>
      </c>
      <c r="C56" s="591" t="str">
        <f t="shared" si="0"/>
        <v/>
      </c>
      <c r="D56" s="592"/>
      <c r="E56" s="593"/>
      <c r="F56" s="644"/>
      <c r="G56" s="645"/>
      <c r="H56" s="645"/>
      <c r="I56" s="646"/>
      <c r="J56" s="644"/>
      <c r="K56" s="645"/>
      <c r="L56" s="645"/>
      <c r="M56" s="646"/>
      <c r="N56" s="469"/>
      <c r="O56" s="603"/>
      <c r="P56" s="605"/>
      <c r="Q56" s="603"/>
      <c r="R56" s="605"/>
      <c r="S56" s="603"/>
      <c r="T56" s="605"/>
      <c r="V56" s="650"/>
      <c r="W56" s="603"/>
      <c r="X56" s="604"/>
      <c r="Y56" s="605"/>
      <c r="Z56" s="437"/>
      <c r="AA56" s="431" t="s">
        <v>131</v>
      </c>
      <c r="AB56" s="603"/>
      <c r="AC56" s="605"/>
      <c r="AD56" s="650"/>
      <c r="AE56" s="470" t="s">
        <v>151</v>
      </c>
      <c r="AF56" s="619"/>
      <c r="AG56" s="620"/>
      <c r="AH56" s="466"/>
      <c r="AI56" s="467" t="s">
        <v>131</v>
      </c>
      <c r="AJ56" s="652"/>
      <c r="AK56" s="653"/>
      <c r="AL56" s="433"/>
      <c r="AM56" s="431" t="s">
        <v>131</v>
      </c>
      <c r="AN56" s="603"/>
      <c r="AO56" s="605"/>
      <c r="AP56" s="468"/>
      <c r="AQ56" s="656"/>
      <c r="AR56" s="656"/>
      <c r="AS56" s="464"/>
    </row>
    <row r="57" spans="1:45" ht="21.95" customHeight="1">
      <c r="A57" s="412">
        <v>18</v>
      </c>
      <c r="C57" s="591" t="str">
        <f t="shared" si="0"/>
        <v/>
      </c>
      <c r="D57" s="592"/>
      <c r="E57" s="593"/>
      <c r="F57" s="644"/>
      <c r="G57" s="645"/>
      <c r="H57" s="645"/>
      <c r="I57" s="646"/>
      <c r="J57" s="644"/>
      <c r="K57" s="645"/>
      <c r="L57" s="645"/>
      <c r="M57" s="646"/>
      <c r="N57" s="469"/>
      <c r="O57" s="603"/>
      <c r="P57" s="605"/>
      <c r="Q57" s="603"/>
      <c r="R57" s="605"/>
      <c r="S57" s="603"/>
      <c r="T57" s="605"/>
      <c r="V57" s="651"/>
      <c r="W57" s="603"/>
      <c r="X57" s="604"/>
      <c r="Y57" s="605"/>
      <c r="Z57" s="437"/>
      <c r="AA57" s="431" t="s">
        <v>131</v>
      </c>
      <c r="AB57" s="603"/>
      <c r="AC57" s="605"/>
      <c r="AD57" s="651"/>
      <c r="AE57" s="470" t="s">
        <v>151</v>
      </c>
      <c r="AF57" s="619"/>
      <c r="AG57" s="620"/>
      <c r="AH57" s="466"/>
      <c r="AI57" s="467" t="s">
        <v>131</v>
      </c>
      <c r="AJ57" s="652"/>
      <c r="AK57" s="653"/>
      <c r="AL57" s="433"/>
      <c r="AM57" s="431" t="s">
        <v>131</v>
      </c>
      <c r="AN57" s="603"/>
      <c r="AO57" s="605"/>
      <c r="AP57" s="468"/>
      <c r="AQ57" s="656"/>
      <c r="AR57" s="656"/>
      <c r="AS57" s="464"/>
    </row>
    <row r="58" spans="1:45" ht="21.95" customHeight="1">
      <c r="A58" s="412">
        <v>19</v>
      </c>
      <c r="C58" s="591" t="str">
        <f t="shared" si="0"/>
        <v/>
      </c>
      <c r="D58" s="592"/>
      <c r="E58" s="593"/>
      <c r="F58" s="644"/>
      <c r="G58" s="645"/>
      <c r="H58" s="645"/>
      <c r="I58" s="646"/>
      <c r="J58" s="644"/>
      <c r="K58" s="645"/>
      <c r="L58" s="645"/>
      <c r="M58" s="646"/>
      <c r="N58" s="469"/>
      <c r="O58" s="603"/>
      <c r="P58" s="605"/>
      <c r="Q58" s="603"/>
      <c r="R58" s="605"/>
      <c r="S58" s="603"/>
      <c r="T58" s="605"/>
      <c r="V58" s="602" t="s">
        <v>235</v>
      </c>
      <c r="W58" s="602"/>
      <c r="X58" s="602"/>
      <c r="Y58" s="602"/>
      <c r="Z58" s="437"/>
      <c r="AA58" s="431" t="s">
        <v>131</v>
      </c>
      <c r="AB58" s="508"/>
      <c r="AC58" s="509"/>
      <c r="AD58" s="603" t="s">
        <v>235</v>
      </c>
      <c r="AE58" s="604"/>
      <c r="AF58" s="604"/>
      <c r="AG58" s="605"/>
      <c r="AH58" s="466"/>
      <c r="AI58" s="467" t="s">
        <v>131</v>
      </c>
      <c r="AJ58" s="628"/>
      <c r="AK58" s="628"/>
      <c r="AL58" s="660"/>
      <c r="AM58" s="661"/>
      <c r="AN58" s="508"/>
      <c r="AO58" s="509"/>
      <c r="AP58" s="471"/>
      <c r="AQ58" s="472"/>
      <c r="AR58" s="473"/>
      <c r="AS58" s="473"/>
    </row>
    <row r="59" spans="1:45" ht="21.95" customHeight="1">
      <c r="A59" s="412">
        <v>20</v>
      </c>
      <c r="C59" s="591" t="str">
        <f t="shared" si="0"/>
        <v/>
      </c>
      <c r="D59" s="592"/>
      <c r="E59" s="593"/>
      <c r="F59" s="644"/>
      <c r="G59" s="645"/>
      <c r="H59" s="645"/>
      <c r="I59" s="646"/>
      <c r="J59" s="644"/>
      <c r="K59" s="645"/>
      <c r="L59" s="645"/>
      <c r="M59" s="646"/>
      <c r="N59" s="469"/>
      <c r="O59" s="603"/>
      <c r="P59" s="605"/>
      <c r="Q59" s="603"/>
      <c r="R59" s="605"/>
      <c r="S59" s="603"/>
      <c r="T59" s="605"/>
      <c r="V59" s="602" t="s">
        <v>215</v>
      </c>
      <c r="W59" s="602"/>
      <c r="X59" s="602"/>
      <c r="Y59" s="602"/>
      <c r="Z59" s="433">
        <f>SUM(Z46:Z58)</f>
        <v>0</v>
      </c>
      <c r="AA59" s="431" t="s">
        <v>131</v>
      </c>
      <c r="AB59" s="631"/>
      <c r="AC59" s="631"/>
      <c r="AD59" s="603" t="s">
        <v>215</v>
      </c>
      <c r="AE59" s="604"/>
      <c r="AF59" s="604"/>
      <c r="AG59" s="605"/>
      <c r="AH59" s="433">
        <f>SUM(AH46:AI58)</f>
        <v>0</v>
      </c>
      <c r="AI59" s="431" t="s">
        <v>131</v>
      </c>
      <c r="AJ59" s="628"/>
      <c r="AK59" s="628"/>
      <c r="AL59" s="433">
        <f>SUM(AL46:AL57)</f>
        <v>0</v>
      </c>
      <c r="AM59" s="431" t="s">
        <v>131</v>
      </c>
      <c r="AN59" s="629"/>
      <c r="AO59" s="629"/>
      <c r="AP59" s="471"/>
      <c r="AQ59" s="472"/>
      <c r="AR59" s="473"/>
      <c r="AS59" s="473"/>
    </row>
    <row r="60" spans="1:45" ht="21.95" customHeight="1">
      <c r="A60" s="412">
        <v>21</v>
      </c>
      <c r="C60" s="591" t="str">
        <f t="shared" si="0"/>
        <v/>
      </c>
      <c r="D60" s="592"/>
      <c r="E60" s="593"/>
      <c r="F60" s="644"/>
      <c r="G60" s="645"/>
      <c r="H60" s="645"/>
      <c r="I60" s="646"/>
      <c r="J60" s="644"/>
      <c r="K60" s="645"/>
      <c r="L60" s="645"/>
      <c r="M60" s="646"/>
      <c r="N60" s="469"/>
      <c r="O60" s="603"/>
      <c r="P60" s="605"/>
      <c r="Q60" s="603"/>
      <c r="R60" s="605"/>
      <c r="S60" s="603"/>
      <c r="T60" s="605"/>
      <c r="V60" s="414"/>
      <c r="W60" s="414"/>
      <c r="AP60" s="473"/>
      <c r="AQ60" s="473"/>
      <c r="AR60" s="473"/>
      <c r="AS60" s="473"/>
    </row>
    <row r="61" spans="1:45" ht="21.95" customHeight="1">
      <c r="A61" s="412">
        <v>22</v>
      </c>
      <c r="C61" s="591" t="str">
        <f t="shared" si="0"/>
        <v/>
      </c>
      <c r="D61" s="592"/>
      <c r="E61" s="593"/>
      <c r="F61" s="644"/>
      <c r="G61" s="645"/>
      <c r="H61" s="645"/>
      <c r="I61" s="646"/>
      <c r="J61" s="644"/>
      <c r="K61" s="645"/>
      <c r="L61" s="645"/>
      <c r="M61" s="646"/>
      <c r="N61" s="469"/>
      <c r="O61" s="603"/>
      <c r="P61" s="605"/>
      <c r="Q61" s="603"/>
      <c r="R61" s="605"/>
      <c r="S61" s="603"/>
      <c r="T61" s="605"/>
      <c r="V61" s="416" t="s">
        <v>178</v>
      </c>
      <c r="W61" s="576">
        <f>D35</f>
        <v>0</v>
      </c>
      <c r="X61" s="576"/>
      <c r="Y61" s="576"/>
      <c r="Z61" s="577" t="s">
        <v>143</v>
      </c>
      <c r="AA61" s="578"/>
      <c r="AB61" s="579"/>
      <c r="AC61" s="417" t="s">
        <v>14</v>
      </c>
      <c r="AD61" s="418" t="s">
        <v>49</v>
      </c>
      <c r="AE61" s="419"/>
      <c r="AF61" s="419"/>
      <c r="AG61" s="419"/>
      <c r="AH61" s="419"/>
      <c r="AI61" s="419"/>
      <c r="AJ61" s="420"/>
      <c r="AK61" s="421"/>
      <c r="AL61" s="421"/>
      <c r="AM61" s="421"/>
      <c r="AN61" s="421"/>
      <c r="AO61" s="422"/>
      <c r="AP61" s="473"/>
      <c r="AQ61" s="473"/>
      <c r="AR61" s="473"/>
      <c r="AS61" s="473"/>
    </row>
    <row r="62" spans="1:45" ht="21.95" customHeight="1">
      <c r="A62" s="412">
        <v>23</v>
      </c>
      <c r="C62" s="591" t="str">
        <f t="shared" si="0"/>
        <v/>
      </c>
      <c r="D62" s="592"/>
      <c r="E62" s="593"/>
      <c r="F62" s="644"/>
      <c r="G62" s="645"/>
      <c r="H62" s="645"/>
      <c r="I62" s="646"/>
      <c r="J62" s="644"/>
      <c r="K62" s="645"/>
      <c r="L62" s="645"/>
      <c r="M62" s="646"/>
      <c r="N62" s="469"/>
      <c r="O62" s="603"/>
      <c r="P62" s="605"/>
      <c r="Q62" s="603"/>
      <c r="R62" s="605"/>
      <c r="S62" s="603"/>
      <c r="T62" s="605"/>
      <c r="V62" s="583" t="s">
        <v>152</v>
      </c>
      <c r="W62" s="583"/>
      <c r="X62" s="584">
        <f>SUM(Z78,AH78)</f>
        <v>0</v>
      </c>
      <c r="Y62" s="584"/>
      <c r="Z62" s="580"/>
      <c r="AA62" s="581"/>
      <c r="AB62" s="582"/>
      <c r="AC62" s="456" t="s">
        <v>254</v>
      </c>
      <c r="AD62" s="424" t="s">
        <v>144</v>
      </c>
      <c r="AE62" s="425"/>
      <c r="AF62" s="425"/>
      <c r="AG62" s="425"/>
      <c r="AH62" s="425"/>
      <c r="AI62" s="425"/>
      <c r="AJ62" s="426"/>
      <c r="AK62" s="427"/>
      <c r="AL62" s="427"/>
      <c r="AM62" s="427"/>
      <c r="AN62" s="427"/>
      <c r="AO62" s="428"/>
      <c r="AP62" s="473"/>
      <c r="AQ62" s="473"/>
      <c r="AR62" s="473"/>
      <c r="AS62" s="474"/>
    </row>
    <row r="63" spans="1:45" ht="21.95" customHeight="1">
      <c r="A63" s="412">
        <v>24</v>
      </c>
      <c r="C63" s="591" t="str">
        <f t="shared" si="0"/>
        <v/>
      </c>
      <c r="D63" s="592"/>
      <c r="E63" s="593"/>
      <c r="F63" s="644"/>
      <c r="G63" s="645"/>
      <c r="H63" s="645"/>
      <c r="I63" s="646"/>
      <c r="J63" s="644"/>
      <c r="K63" s="645"/>
      <c r="L63" s="645"/>
      <c r="M63" s="646"/>
      <c r="N63" s="469"/>
      <c r="O63" s="603"/>
      <c r="P63" s="605"/>
      <c r="Q63" s="603"/>
      <c r="R63" s="605"/>
      <c r="S63" s="603"/>
      <c r="T63" s="605"/>
      <c r="V63" s="585" t="s">
        <v>140</v>
      </c>
      <c r="W63" s="586"/>
      <c r="X63" s="586"/>
      <c r="Y63" s="586"/>
      <c r="Z63" s="586"/>
      <c r="AA63" s="586"/>
      <c r="AB63" s="586"/>
      <c r="AC63" s="586"/>
      <c r="AD63" s="585" t="s">
        <v>5</v>
      </c>
      <c r="AE63" s="586"/>
      <c r="AF63" s="586"/>
      <c r="AG63" s="586"/>
      <c r="AH63" s="586"/>
      <c r="AI63" s="586"/>
      <c r="AJ63" s="586"/>
      <c r="AK63" s="586"/>
      <c r="AL63" s="585" t="s">
        <v>142</v>
      </c>
      <c r="AM63" s="586"/>
      <c r="AN63" s="586"/>
      <c r="AO63" s="587"/>
      <c r="AP63" s="475"/>
      <c r="AQ63" s="475"/>
      <c r="AR63" s="473"/>
      <c r="AS63" s="474"/>
    </row>
    <row r="64" spans="1:45" ht="21.95" customHeight="1">
      <c r="A64" s="412">
        <v>25</v>
      </c>
      <c r="C64" s="591" t="str">
        <f t="shared" si="0"/>
        <v/>
      </c>
      <c r="D64" s="592"/>
      <c r="E64" s="593"/>
      <c r="F64" s="644"/>
      <c r="G64" s="645"/>
      <c r="H64" s="645"/>
      <c r="I64" s="646"/>
      <c r="J64" s="644"/>
      <c r="K64" s="645"/>
      <c r="L64" s="645"/>
      <c r="M64" s="646"/>
      <c r="N64" s="469"/>
      <c r="O64" s="603"/>
      <c r="P64" s="605"/>
      <c r="Q64" s="603"/>
      <c r="R64" s="605"/>
      <c r="S64" s="603"/>
      <c r="T64" s="605"/>
      <c r="V64" s="591" t="s">
        <v>33</v>
      </c>
      <c r="W64" s="592"/>
      <c r="X64" s="592"/>
      <c r="Y64" s="593"/>
      <c r="Z64" s="594" t="s">
        <v>237</v>
      </c>
      <c r="AA64" s="594"/>
      <c r="AB64" s="591" t="s">
        <v>141</v>
      </c>
      <c r="AC64" s="592"/>
      <c r="AD64" s="591" t="s">
        <v>33</v>
      </c>
      <c r="AE64" s="592"/>
      <c r="AF64" s="592"/>
      <c r="AG64" s="593"/>
      <c r="AH64" s="594" t="s">
        <v>273</v>
      </c>
      <c r="AI64" s="594"/>
      <c r="AJ64" s="594" t="s">
        <v>141</v>
      </c>
      <c r="AK64" s="594"/>
      <c r="AL64" s="594" t="s">
        <v>240</v>
      </c>
      <c r="AM64" s="594"/>
      <c r="AN64" s="591" t="s">
        <v>141</v>
      </c>
      <c r="AO64" s="593"/>
      <c r="AP64" s="663"/>
      <c r="AQ64" s="663"/>
      <c r="AR64" s="473"/>
      <c r="AS64" s="474"/>
    </row>
    <row r="65" spans="1:45" ht="21.95" customHeight="1">
      <c r="A65" s="412">
        <v>26</v>
      </c>
      <c r="C65" s="591" t="str">
        <f t="shared" si="0"/>
        <v/>
      </c>
      <c r="D65" s="592"/>
      <c r="E65" s="593"/>
      <c r="F65" s="644"/>
      <c r="G65" s="645"/>
      <c r="H65" s="645"/>
      <c r="I65" s="646"/>
      <c r="J65" s="644"/>
      <c r="K65" s="645"/>
      <c r="L65" s="645"/>
      <c r="M65" s="646"/>
      <c r="N65" s="469"/>
      <c r="O65" s="603"/>
      <c r="P65" s="605"/>
      <c r="Q65" s="603"/>
      <c r="R65" s="605"/>
      <c r="S65" s="603"/>
      <c r="T65" s="605"/>
      <c r="V65" s="649" t="s">
        <v>236</v>
      </c>
      <c r="W65" s="603"/>
      <c r="X65" s="604"/>
      <c r="Y65" s="605"/>
      <c r="Z65" s="437"/>
      <c r="AA65" s="431" t="s">
        <v>131</v>
      </c>
      <c r="AB65" s="603"/>
      <c r="AC65" s="605"/>
      <c r="AD65" s="649" t="s">
        <v>236</v>
      </c>
      <c r="AE65" s="573" t="s">
        <v>145</v>
      </c>
      <c r="AF65" s="595"/>
      <c r="AG65" s="574"/>
      <c r="AH65" s="437"/>
      <c r="AI65" s="431" t="s">
        <v>131</v>
      </c>
      <c r="AJ65" s="652"/>
      <c r="AK65" s="653"/>
      <c r="AL65" s="437"/>
      <c r="AM65" s="431" t="s">
        <v>131</v>
      </c>
      <c r="AN65" s="603"/>
      <c r="AO65" s="605"/>
      <c r="AP65" s="662"/>
      <c r="AQ65" s="662"/>
      <c r="AR65" s="473"/>
      <c r="AS65" s="474"/>
    </row>
    <row r="66" spans="1:45" ht="21.95" customHeight="1">
      <c r="A66" s="412">
        <v>27</v>
      </c>
      <c r="C66" s="591" t="str">
        <f t="shared" si="0"/>
        <v/>
      </c>
      <c r="D66" s="592"/>
      <c r="E66" s="593"/>
      <c r="F66" s="644"/>
      <c r="G66" s="645"/>
      <c r="H66" s="645"/>
      <c r="I66" s="646"/>
      <c r="J66" s="644"/>
      <c r="K66" s="645"/>
      <c r="L66" s="645"/>
      <c r="M66" s="646"/>
      <c r="N66" s="469"/>
      <c r="O66" s="603"/>
      <c r="P66" s="605"/>
      <c r="Q66" s="603"/>
      <c r="R66" s="605"/>
      <c r="S66" s="603"/>
      <c r="T66" s="605"/>
      <c r="V66" s="650"/>
      <c r="W66" s="603"/>
      <c r="X66" s="604"/>
      <c r="Y66" s="605"/>
      <c r="Z66" s="437"/>
      <c r="AA66" s="431" t="s">
        <v>131</v>
      </c>
      <c r="AB66" s="603"/>
      <c r="AC66" s="605"/>
      <c r="AD66" s="650"/>
      <c r="AE66" s="573" t="s">
        <v>146</v>
      </c>
      <c r="AF66" s="595"/>
      <c r="AG66" s="574"/>
      <c r="AH66" s="437"/>
      <c r="AI66" s="431" t="s">
        <v>131</v>
      </c>
      <c r="AJ66" s="652"/>
      <c r="AK66" s="653"/>
      <c r="AL66" s="437"/>
      <c r="AM66" s="431" t="s">
        <v>131</v>
      </c>
      <c r="AN66" s="603"/>
      <c r="AO66" s="605"/>
      <c r="AP66" s="662"/>
      <c r="AQ66" s="662"/>
      <c r="AR66" s="473"/>
      <c r="AS66" s="474"/>
    </row>
    <row r="67" spans="1:45" ht="21.95" customHeight="1">
      <c r="A67" s="412">
        <v>28</v>
      </c>
      <c r="C67" s="591" t="str">
        <f t="shared" si="0"/>
        <v/>
      </c>
      <c r="D67" s="592"/>
      <c r="E67" s="593"/>
      <c r="F67" s="644"/>
      <c r="G67" s="645"/>
      <c r="H67" s="645"/>
      <c r="I67" s="646"/>
      <c r="J67" s="644"/>
      <c r="K67" s="645"/>
      <c r="L67" s="645"/>
      <c r="M67" s="646"/>
      <c r="N67" s="469"/>
      <c r="O67" s="603"/>
      <c r="P67" s="605"/>
      <c r="Q67" s="603"/>
      <c r="R67" s="605"/>
      <c r="S67" s="603"/>
      <c r="T67" s="605"/>
      <c r="V67" s="650"/>
      <c r="W67" s="603"/>
      <c r="X67" s="604"/>
      <c r="Y67" s="605"/>
      <c r="Z67" s="437"/>
      <c r="AA67" s="431" t="s">
        <v>131</v>
      </c>
      <c r="AB67" s="603"/>
      <c r="AC67" s="605"/>
      <c r="AD67" s="650"/>
      <c r="AE67" s="573" t="s">
        <v>150</v>
      </c>
      <c r="AF67" s="595"/>
      <c r="AG67" s="574"/>
      <c r="AH67" s="437"/>
      <c r="AI67" s="431" t="s">
        <v>131</v>
      </c>
      <c r="AJ67" s="652"/>
      <c r="AK67" s="653"/>
      <c r="AL67" s="437"/>
      <c r="AM67" s="431" t="s">
        <v>131</v>
      </c>
      <c r="AN67" s="603"/>
      <c r="AO67" s="605"/>
      <c r="AP67" s="662"/>
      <c r="AQ67" s="662"/>
      <c r="AR67" s="473"/>
      <c r="AS67" s="474"/>
    </row>
    <row r="68" spans="1:45" ht="21.95" customHeight="1">
      <c r="A68" s="412">
        <v>29</v>
      </c>
      <c r="C68" s="591" t="str">
        <f t="shared" si="0"/>
        <v/>
      </c>
      <c r="D68" s="592"/>
      <c r="E68" s="593"/>
      <c r="F68" s="644"/>
      <c r="G68" s="645"/>
      <c r="H68" s="645"/>
      <c r="I68" s="646"/>
      <c r="J68" s="644"/>
      <c r="K68" s="645"/>
      <c r="L68" s="645"/>
      <c r="M68" s="646"/>
      <c r="N68" s="469"/>
      <c r="O68" s="603"/>
      <c r="P68" s="605"/>
      <c r="Q68" s="603"/>
      <c r="R68" s="605"/>
      <c r="S68" s="603"/>
      <c r="T68" s="605"/>
      <c r="V68" s="650"/>
      <c r="W68" s="603"/>
      <c r="X68" s="604"/>
      <c r="Y68" s="605"/>
      <c r="Z68" s="437"/>
      <c r="AA68" s="431" t="s">
        <v>131</v>
      </c>
      <c r="AB68" s="603"/>
      <c r="AC68" s="605"/>
      <c r="AD68" s="650"/>
      <c r="AE68" s="657" t="s">
        <v>149</v>
      </c>
      <c r="AF68" s="658"/>
      <c r="AG68" s="659"/>
      <c r="AH68" s="437"/>
      <c r="AI68" s="431" t="s">
        <v>131</v>
      </c>
      <c r="AJ68" s="652"/>
      <c r="AK68" s="653"/>
      <c r="AL68" s="437"/>
      <c r="AM68" s="431" t="s">
        <v>131</v>
      </c>
      <c r="AN68" s="603"/>
      <c r="AO68" s="605"/>
      <c r="AP68" s="662"/>
      <c r="AQ68" s="662"/>
      <c r="AR68" s="473"/>
      <c r="AS68" s="474"/>
    </row>
    <row r="69" spans="1:45" ht="21.95" customHeight="1">
      <c r="A69" s="412">
        <v>30</v>
      </c>
      <c r="C69" s="591" t="str">
        <f t="shared" si="0"/>
        <v/>
      </c>
      <c r="D69" s="592"/>
      <c r="E69" s="593"/>
      <c r="F69" s="644"/>
      <c r="G69" s="645"/>
      <c r="H69" s="645"/>
      <c r="I69" s="646"/>
      <c r="J69" s="644"/>
      <c r="K69" s="645"/>
      <c r="L69" s="645"/>
      <c r="M69" s="646"/>
      <c r="N69" s="469"/>
      <c r="O69" s="603"/>
      <c r="P69" s="605"/>
      <c r="Q69" s="603"/>
      <c r="R69" s="605"/>
      <c r="S69" s="603"/>
      <c r="T69" s="605"/>
      <c r="V69" s="650"/>
      <c r="W69" s="603"/>
      <c r="X69" s="604"/>
      <c r="Y69" s="605"/>
      <c r="Z69" s="437"/>
      <c r="AA69" s="431" t="s">
        <v>131</v>
      </c>
      <c r="AB69" s="603"/>
      <c r="AC69" s="605"/>
      <c r="AD69" s="650"/>
      <c r="AE69" s="657" t="s">
        <v>147</v>
      </c>
      <c r="AF69" s="658"/>
      <c r="AG69" s="659"/>
      <c r="AH69" s="437"/>
      <c r="AI69" s="431" t="s">
        <v>131</v>
      </c>
      <c r="AJ69" s="652"/>
      <c r="AK69" s="653"/>
      <c r="AL69" s="437"/>
      <c r="AM69" s="431" t="s">
        <v>131</v>
      </c>
      <c r="AN69" s="603"/>
      <c r="AO69" s="605"/>
      <c r="AP69" s="662"/>
      <c r="AQ69" s="662"/>
      <c r="AR69" s="473"/>
      <c r="AS69" s="474"/>
    </row>
    <row r="70" spans="1:45" ht="21.95" customHeight="1">
      <c r="A70" s="412">
        <v>31</v>
      </c>
      <c r="C70" s="591" t="str">
        <f t="shared" si="0"/>
        <v/>
      </c>
      <c r="D70" s="592"/>
      <c r="E70" s="593"/>
      <c r="F70" s="644"/>
      <c r="G70" s="645"/>
      <c r="H70" s="645"/>
      <c r="I70" s="646"/>
      <c r="J70" s="644"/>
      <c r="K70" s="645"/>
      <c r="L70" s="645"/>
      <c r="M70" s="646"/>
      <c r="N70" s="469"/>
      <c r="O70" s="603"/>
      <c r="P70" s="605"/>
      <c r="Q70" s="603"/>
      <c r="R70" s="605"/>
      <c r="S70" s="603"/>
      <c r="T70" s="605"/>
      <c r="V70" s="650"/>
      <c r="W70" s="603"/>
      <c r="X70" s="604"/>
      <c r="Y70" s="605"/>
      <c r="Z70" s="437"/>
      <c r="AA70" s="431" t="s">
        <v>131</v>
      </c>
      <c r="AB70" s="603"/>
      <c r="AC70" s="605"/>
      <c r="AD70" s="650"/>
      <c r="AE70" s="657" t="s">
        <v>148</v>
      </c>
      <c r="AF70" s="658"/>
      <c r="AG70" s="659"/>
      <c r="AH70" s="437"/>
      <c r="AI70" s="431" t="s">
        <v>131</v>
      </c>
      <c r="AJ70" s="652"/>
      <c r="AK70" s="653"/>
      <c r="AL70" s="437"/>
      <c r="AM70" s="431" t="s">
        <v>131</v>
      </c>
      <c r="AN70" s="603"/>
      <c r="AO70" s="605"/>
      <c r="AP70" s="662"/>
      <c r="AQ70" s="662"/>
      <c r="AR70" s="473"/>
      <c r="AS70" s="474"/>
    </row>
    <row r="71" spans="1:45" ht="21.95" customHeight="1">
      <c r="A71" s="412">
        <v>32</v>
      </c>
      <c r="C71" s="591" t="str">
        <f t="shared" si="0"/>
        <v/>
      </c>
      <c r="D71" s="592"/>
      <c r="E71" s="593"/>
      <c r="F71" s="644"/>
      <c r="G71" s="645"/>
      <c r="H71" s="645"/>
      <c r="I71" s="646"/>
      <c r="J71" s="644"/>
      <c r="K71" s="645"/>
      <c r="L71" s="645"/>
      <c r="M71" s="646"/>
      <c r="N71" s="469"/>
      <c r="O71" s="603"/>
      <c r="P71" s="605"/>
      <c r="Q71" s="603"/>
      <c r="R71" s="605"/>
      <c r="S71" s="603"/>
      <c r="T71" s="605"/>
      <c r="V71" s="650"/>
      <c r="W71" s="603"/>
      <c r="X71" s="604"/>
      <c r="Y71" s="605"/>
      <c r="Z71" s="437"/>
      <c r="AA71" s="431" t="s">
        <v>131</v>
      </c>
      <c r="AB71" s="603"/>
      <c r="AC71" s="605"/>
      <c r="AD71" s="650"/>
      <c r="AE71" s="470" t="s">
        <v>151</v>
      </c>
      <c r="AF71" s="619"/>
      <c r="AG71" s="620"/>
      <c r="AH71" s="437"/>
      <c r="AI71" s="431" t="s">
        <v>131</v>
      </c>
      <c r="AJ71" s="652"/>
      <c r="AK71" s="653"/>
      <c r="AL71" s="437"/>
      <c r="AM71" s="431" t="s">
        <v>131</v>
      </c>
      <c r="AN71" s="603"/>
      <c r="AO71" s="605"/>
      <c r="AP71" s="662"/>
      <c r="AQ71" s="662"/>
      <c r="AR71" s="473"/>
      <c r="AS71" s="474"/>
    </row>
    <row r="72" spans="1:45" ht="21.95" customHeight="1">
      <c r="A72" s="412">
        <v>33</v>
      </c>
      <c r="C72" s="591" t="str">
        <f t="shared" si="0"/>
        <v/>
      </c>
      <c r="D72" s="592"/>
      <c r="E72" s="593"/>
      <c r="F72" s="644"/>
      <c r="G72" s="645"/>
      <c r="H72" s="645"/>
      <c r="I72" s="646"/>
      <c r="J72" s="644"/>
      <c r="K72" s="645"/>
      <c r="L72" s="645"/>
      <c r="M72" s="646"/>
      <c r="N72" s="469"/>
      <c r="O72" s="603"/>
      <c r="P72" s="605"/>
      <c r="Q72" s="603"/>
      <c r="R72" s="605"/>
      <c r="S72" s="603"/>
      <c r="T72" s="605"/>
      <c r="V72" s="650"/>
      <c r="W72" s="603"/>
      <c r="X72" s="604"/>
      <c r="Y72" s="605"/>
      <c r="Z72" s="437"/>
      <c r="AA72" s="431" t="s">
        <v>131</v>
      </c>
      <c r="AB72" s="603"/>
      <c r="AC72" s="605"/>
      <c r="AD72" s="650"/>
      <c r="AE72" s="470" t="s">
        <v>151</v>
      </c>
      <c r="AF72" s="619"/>
      <c r="AG72" s="620"/>
      <c r="AH72" s="437"/>
      <c r="AI72" s="431" t="s">
        <v>131</v>
      </c>
      <c r="AJ72" s="652"/>
      <c r="AK72" s="653"/>
      <c r="AL72" s="437"/>
      <c r="AM72" s="431" t="s">
        <v>131</v>
      </c>
      <c r="AN72" s="603"/>
      <c r="AO72" s="605"/>
      <c r="AP72" s="662"/>
      <c r="AQ72" s="662"/>
      <c r="AR72" s="473"/>
      <c r="AS72" s="474"/>
    </row>
    <row r="73" spans="1:45" ht="21.95" customHeight="1">
      <c r="A73" s="412">
        <v>34</v>
      </c>
      <c r="C73" s="591" t="str">
        <f t="shared" si="0"/>
        <v/>
      </c>
      <c r="D73" s="592"/>
      <c r="E73" s="593"/>
      <c r="F73" s="644"/>
      <c r="G73" s="645"/>
      <c r="H73" s="645"/>
      <c r="I73" s="646"/>
      <c r="J73" s="644"/>
      <c r="K73" s="645"/>
      <c r="L73" s="645"/>
      <c r="M73" s="646"/>
      <c r="N73" s="469"/>
      <c r="O73" s="603"/>
      <c r="P73" s="605"/>
      <c r="Q73" s="603"/>
      <c r="R73" s="605"/>
      <c r="S73" s="603"/>
      <c r="T73" s="605"/>
      <c r="V73" s="650"/>
      <c r="W73" s="603"/>
      <c r="X73" s="604"/>
      <c r="Y73" s="605"/>
      <c r="Z73" s="437"/>
      <c r="AA73" s="431" t="s">
        <v>131</v>
      </c>
      <c r="AB73" s="603"/>
      <c r="AC73" s="605"/>
      <c r="AD73" s="650"/>
      <c r="AE73" s="470" t="s">
        <v>151</v>
      </c>
      <c r="AF73" s="619"/>
      <c r="AG73" s="620"/>
      <c r="AH73" s="437"/>
      <c r="AI73" s="431" t="s">
        <v>131</v>
      </c>
      <c r="AJ73" s="652"/>
      <c r="AK73" s="653"/>
      <c r="AL73" s="437"/>
      <c r="AM73" s="431" t="s">
        <v>131</v>
      </c>
      <c r="AN73" s="603"/>
      <c r="AO73" s="605"/>
      <c r="AP73" s="662"/>
      <c r="AQ73" s="662"/>
      <c r="AR73" s="473"/>
      <c r="AS73" s="474"/>
    </row>
    <row r="74" spans="1:45" ht="21.95" customHeight="1">
      <c r="A74" s="412">
        <v>35</v>
      </c>
      <c r="C74" s="591" t="str">
        <f t="shared" si="0"/>
        <v/>
      </c>
      <c r="D74" s="592"/>
      <c r="E74" s="593"/>
      <c r="F74" s="644"/>
      <c r="G74" s="645"/>
      <c r="H74" s="645"/>
      <c r="I74" s="646"/>
      <c r="J74" s="644"/>
      <c r="K74" s="645"/>
      <c r="L74" s="645"/>
      <c r="M74" s="646"/>
      <c r="N74" s="469"/>
      <c r="O74" s="603"/>
      <c r="P74" s="605"/>
      <c r="Q74" s="603"/>
      <c r="R74" s="605"/>
      <c r="S74" s="603"/>
      <c r="T74" s="605"/>
      <c r="V74" s="650"/>
      <c r="W74" s="603"/>
      <c r="X74" s="604"/>
      <c r="Y74" s="605"/>
      <c r="Z74" s="437"/>
      <c r="AA74" s="431" t="s">
        <v>131</v>
      </c>
      <c r="AB74" s="603"/>
      <c r="AC74" s="605"/>
      <c r="AD74" s="650"/>
      <c r="AE74" s="470" t="s">
        <v>151</v>
      </c>
      <c r="AF74" s="619"/>
      <c r="AG74" s="620"/>
      <c r="AH74" s="437"/>
      <c r="AI74" s="431" t="s">
        <v>131</v>
      </c>
      <c r="AJ74" s="652"/>
      <c r="AK74" s="653"/>
      <c r="AL74" s="437"/>
      <c r="AM74" s="431" t="s">
        <v>131</v>
      </c>
      <c r="AN74" s="603"/>
      <c r="AO74" s="605"/>
      <c r="AP74" s="662"/>
      <c r="AQ74" s="662"/>
      <c r="AR74" s="473"/>
      <c r="AS74" s="474"/>
    </row>
    <row r="75" spans="1:45" ht="21.95" customHeight="1">
      <c r="C75" s="459"/>
      <c r="D75" s="412"/>
      <c r="V75" s="650"/>
      <c r="W75" s="603"/>
      <c r="X75" s="604"/>
      <c r="Y75" s="605"/>
      <c r="Z75" s="437"/>
      <c r="AA75" s="431" t="s">
        <v>131</v>
      </c>
      <c r="AB75" s="603"/>
      <c r="AC75" s="605"/>
      <c r="AD75" s="650"/>
      <c r="AE75" s="470" t="s">
        <v>151</v>
      </c>
      <c r="AF75" s="619"/>
      <c r="AG75" s="620"/>
      <c r="AH75" s="437"/>
      <c r="AI75" s="431" t="s">
        <v>131</v>
      </c>
      <c r="AJ75" s="652"/>
      <c r="AK75" s="653"/>
      <c r="AL75" s="437"/>
      <c r="AM75" s="431" t="s">
        <v>131</v>
      </c>
      <c r="AN75" s="603"/>
      <c r="AO75" s="605"/>
      <c r="AP75" s="662"/>
      <c r="AQ75" s="662"/>
      <c r="AR75" s="473"/>
      <c r="AS75" s="474"/>
    </row>
    <row r="76" spans="1:45" ht="21.95" customHeight="1">
      <c r="C76" s="412"/>
      <c r="D76" s="412"/>
      <c r="V76" s="651"/>
      <c r="W76" s="603"/>
      <c r="X76" s="604"/>
      <c r="Y76" s="605"/>
      <c r="Z76" s="437"/>
      <c r="AA76" s="431" t="s">
        <v>131</v>
      </c>
      <c r="AB76" s="603"/>
      <c r="AC76" s="605"/>
      <c r="AD76" s="651"/>
      <c r="AE76" s="470" t="s">
        <v>151</v>
      </c>
      <c r="AF76" s="619"/>
      <c r="AG76" s="620"/>
      <c r="AH76" s="437"/>
      <c r="AI76" s="431" t="s">
        <v>131</v>
      </c>
      <c r="AJ76" s="652"/>
      <c r="AK76" s="653"/>
      <c r="AL76" s="437"/>
      <c r="AM76" s="431" t="s">
        <v>131</v>
      </c>
      <c r="AN76" s="603"/>
      <c r="AO76" s="605"/>
      <c r="AP76" s="662"/>
      <c r="AQ76" s="662"/>
      <c r="AR76" s="473"/>
      <c r="AS76" s="474"/>
    </row>
    <row r="77" spans="1:45" ht="21.95" customHeight="1">
      <c r="C77" s="412"/>
      <c r="D77" s="412"/>
      <c r="V77" s="602" t="s">
        <v>235</v>
      </c>
      <c r="W77" s="602"/>
      <c r="X77" s="602"/>
      <c r="Y77" s="602"/>
      <c r="Z77" s="437"/>
      <c r="AA77" s="431" t="s">
        <v>131</v>
      </c>
      <c r="AB77" s="508"/>
      <c r="AC77" s="509"/>
      <c r="AD77" s="603" t="s">
        <v>235</v>
      </c>
      <c r="AE77" s="604"/>
      <c r="AF77" s="604"/>
      <c r="AG77" s="605"/>
      <c r="AH77" s="437"/>
      <c r="AI77" s="431" t="s">
        <v>131</v>
      </c>
      <c r="AJ77" s="628"/>
      <c r="AK77" s="628"/>
      <c r="AL77" s="628"/>
      <c r="AM77" s="628"/>
      <c r="AN77" s="508"/>
      <c r="AO77" s="509"/>
      <c r="AP77" s="472"/>
      <c r="AQ77" s="472"/>
      <c r="AR77" s="473"/>
      <c r="AS77" s="474"/>
    </row>
    <row r="78" spans="1:45" ht="21.95" customHeight="1">
      <c r="C78" s="412"/>
      <c r="D78" s="412"/>
      <c r="V78" s="602" t="s">
        <v>215</v>
      </c>
      <c r="W78" s="602"/>
      <c r="X78" s="602"/>
      <c r="Y78" s="602"/>
      <c r="Z78" s="433">
        <f>SUM(Z65:Z77)</f>
        <v>0</v>
      </c>
      <c r="AA78" s="431" t="s">
        <v>131</v>
      </c>
      <c r="AB78" s="631"/>
      <c r="AC78" s="631"/>
      <c r="AD78" s="603" t="s">
        <v>215</v>
      </c>
      <c r="AE78" s="604"/>
      <c r="AF78" s="604"/>
      <c r="AG78" s="605"/>
      <c r="AH78" s="433">
        <f>SUM(AH65:AI77)</f>
        <v>0</v>
      </c>
      <c r="AI78" s="431" t="s">
        <v>131</v>
      </c>
      <c r="AJ78" s="628"/>
      <c r="AK78" s="628"/>
      <c r="AL78" s="433">
        <f>SUM(AL65:AL76)</f>
        <v>0</v>
      </c>
      <c r="AM78" s="431" t="s">
        <v>131</v>
      </c>
      <c r="AN78" s="629"/>
      <c r="AO78" s="629"/>
      <c r="AP78" s="472"/>
      <c r="AQ78" s="472"/>
      <c r="AR78" s="473"/>
      <c r="AS78" s="474"/>
    </row>
    <row r="79" spans="1:45" ht="21.95" customHeight="1">
      <c r="C79" s="412"/>
      <c r="D79" s="412"/>
      <c r="V79" s="414"/>
      <c r="W79" s="414"/>
      <c r="AP79" s="473"/>
      <c r="AQ79" s="473"/>
      <c r="AR79" s="473"/>
      <c r="AS79" s="474"/>
    </row>
    <row r="80" spans="1:45" ht="21.95" customHeight="1">
      <c r="C80" s="412"/>
      <c r="D80" s="412"/>
      <c r="V80" s="416" t="s">
        <v>179</v>
      </c>
      <c r="W80" s="576">
        <f>D36</f>
        <v>0</v>
      </c>
      <c r="X80" s="576"/>
      <c r="Y80" s="576"/>
      <c r="Z80" s="577" t="s">
        <v>143</v>
      </c>
      <c r="AA80" s="578"/>
      <c r="AB80" s="579"/>
      <c r="AC80" s="417" t="s">
        <v>14</v>
      </c>
      <c r="AD80" s="418" t="s">
        <v>49</v>
      </c>
      <c r="AE80" s="419"/>
      <c r="AF80" s="419"/>
      <c r="AG80" s="419"/>
      <c r="AH80" s="419"/>
      <c r="AI80" s="419"/>
      <c r="AJ80" s="420"/>
      <c r="AK80" s="421"/>
      <c r="AL80" s="421"/>
      <c r="AM80" s="421"/>
      <c r="AN80" s="421"/>
      <c r="AO80" s="422"/>
      <c r="AP80" s="473"/>
      <c r="AQ80" s="473"/>
      <c r="AR80" s="473"/>
      <c r="AS80" s="474"/>
    </row>
    <row r="81" spans="3:45" ht="21.95" customHeight="1">
      <c r="C81" s="412"/>
      <c r="D81" s="412"/>
      <c r="V81" s="583" t="s">
        <v>152</v>
      </c>
      <c r="W81" s="583"/>
      <c r="X81" s="584">
        <f>SUM(Z97,AH97)</f>
        <v>0</v>
      </c>
      <c r="Y81" s="584"/>
      <c r="Z81" s="580"/>
      <c r="AA81" s="581"/>
      <c r="AB81" s="582"/>
      <c r="AC81" s="456" t="s">
        <v>254</v>
      </c>
      <c r="AD81" s="424" t="s">
        <v>144</v>
      </c>
      <c r="AE81" s="425"/>
      <c r="AF81" s="425"/>
      <c r="AG81" s="425"/>
      <c r="AH81" s="425"/>
      <c r="AI81" s="425"/>
      <c r="AJ81" s="426"/>
      <c r="AK81" s="427"/>
      <c r="AL81" s="464"/>
      <c r="AM81" s="464"/>
      <c r="AN81" s="427"/>
      <c r="AO81" s="428"/>
      <c r="AP81" s="473"/>
      <c r="AQ81" s="473"/>
      <c r="AR81" s="473"/>
      <c r="AS81" s="474"/>
    </row>
    <row r="82" spans="3:45" ht="21.95" customHeight="1">
      <c r="C82" s="412"/>
      <c r="D82" s="412"/>
      <c r="V82" s="585" t="s">
        <v>140</v>
      </c>
      <c r="W82" s="586"/>
      <c r="X82" s="586"/>
      <c r="Y82" s="586"/>
      <c r="Z82" s="586"/>
      <c r="AA82" s="586"/>
      <c r="AB82" s="586"/>
      <c r="AC82" s="586"/>
      <c r="AD82" s="585" t="s">
        <v>5</v>
      </c>
      <c r="AE82" s="586"/>
      <c r="AF82" s="586"/>
      <c r="AG82" s="586"/>
      <c r="AH82" s="586"/>
      <c r="AI82" s="586"/>
      <c r="AJ82" s="586"/>
      <c r="AK82" s="586"/>
      <c r="AL82" s="585" t="s">
        <v>142</v>
      </c>
      <c r="AM82" s="586"/>
      <c r="AN82" s="586"/>
      <c r="AO82" s="587"/>
      <c r="AP82" s="465"/>
      <c r="AQ82" s="465"/>
      <c r="AR82" s="464"/>
    </row>
    <row r="83" spans="3:45" ht="21.95" customHeight="1">
      <c r="C83" s="412"/>
      <c r="D83" s="412"/>
      <c r="V83" s="591" t="s">
        <v>33</v>
      </c>
      <c r="W83" s="592"/>
      <c r="X83" s="592"/>
      <c r="Y83" s="592"/>
      <c r="Z83" s="594" t="s">
        <v>237</v>
      </c>
      <c r="AA83" s="594"/>
      <c r="AB83" s="591" t="s">
        <v>141</v>
      </c>
      <c r="AC83" s="593"/>
      <c r="AD83" s="476"/>
      <c r="AE83" s="594" t="s">
        <v>33</v>
      </c>
      <c r="AF83" s="594"/>
      <c r="AG83" s="594"/>
      <c r="AH83" s="594" t="s">
        <v>273</v>
      </c>
      <c r="AI83" s="594"/>
      <c r="AJ83" s="594" t="s">
        <v>141</v>
      </c>
      <c r="AK83" s="594"/>
      <c r="AL83" s="594" t="s">
        <v>240</v>
      </c>
      <c r="AM83" s="594"/>
      <c r="AN83" s="591" t="s">
        <v>141</v>
      </c>
      <c r="AO83" s="593"/>
      <c r="AP83" s="655"/>
      <c r="AQ83" s="655"/>
      <c r="AR83" s="464"/>
    </row>
    <row r="84" spans="3:45" ht="21.95" customHeight="1">
      <c r="C84" s="412"/>
      <c r="D84" s="412"/>
      <c r="V84" s="649" t="s">
        <v>236</v>
      </c>
      <c r="W84" s="603"/>
      <c r="X84" s="604"/>
      <c r="Y84" s="605"/>
      <c r="Z84" s="437"/>
      <c r="AA84" s="431" t="s">
        <v>131</v>
      </c>
      <c r="AB84" s="603"/>
      <c r="AC84" s="605"/>
      <c r="AD84" s="649" t="s">
        <v>236</v>
      </c>
      <c r="AE84" s="573" t="s">
        <v>145</v>
      </c>
      <c r="AF84" s="595"/>
      <c r="AG84" s="574"/>
      <c r="AH84" s="437"/>
      <c r="AI84" s="431" t="s">
        <v>131</v>
      </c>
      <c r="AJ84" s="652"/>
      <c r="AK84" s="653"/>
      <c r="AL84" s="437"/>
      <c r="AM84" s="431" t="s">
        <v>131</v>
      </c>
      <c r="AN84" s="603"/>
      <c r="AO84" s="605"/>
      <c r="AP84" s="656"/>
      <c r="AQ84" s="656"/>
      <c r="AR84" s="464"/>
    </row>
    <row r="85" spans="3:45" ht="21.95" customHeight="1">
      <c r="C85" s="412"/>
      <c r="D85" s="412"/>
      <c r="V85" s="650"/>
      <c r="W85" s="603"/>
      <c r="X85" s="604"/>
      <c r="Y85" s="605"/>
      <c r="Z85" s="437"/>
      <c r="AA85" s="431" t="s">
        <v>131</v>
      </c>
      <c r="AB85" s="603"/>
      <c r="AC85" s="605"/>
      <c r="AD85" s="650"/>
      <c r="AE85" s="573" t="s">
        <v>146</v>
      </c>
      <c r="AF85" s="595"/>
      <c r="AG85" s="574"/>
      <c r="AH85" s="437"/>
      <c r="AI85" s="431" t="s">
        <v>131</v>
      </c>
      <c r="AJ85" s="652"/>
      <c r="AK85" s="653"/>
      <c r="AL85" s="437"/>
      <c r="AM85" s="431" t="s">
        <v>131</v>
      </c>
      <c r="AN85" s="603"/>
      <c r="AO85" s="605"/>
      <c r="AP85" s="656"/>
      <c r="AQ85" s="656"/>
      <c r="AR85" s="464"/>
    </row>
    <row r="86" spans="3:45" ht="21.95" customHeight="1">
      <c r="C86" s="412"/>
      <c r="D86" s="412"/>
      <c r="V86" s="650"/>
      <c r="W86" s="603"/>
      <c r="X86" s="604"/>
      <c r="Y86" s="605"/>
      <c r="Z86" s="437"/>
      <c r="AA86" s="431" t="s">
        <v>131</v>
      </c>
      <c r="AB86" s="603"/>
      <c r="AC86" s="605"/>
      <c r="AD86" s="650"/>
      <c r="AE86" s="657" t="s">
        <v>150</v>
      </c>
      <c r="AF86" s="658"/>
      <c r="AG86" s="659"/>
      <c r="AH86" s="437"/>
      <c r="AI86" s="431" t="s">
        <v>131</v>
      </c>
      <c r="AJ86" s="652"/>
      <c r="AK86" s="653"/>
      <c r="AL86" s="437"/>
      <c r="AM86" s="431" t="s">
        <v>131</v>
      </c>
      <c r="AN86" s="603"/>
      <c r="AO86" s="605"/>
      <c r="AP86" s="656"/>
      <c r="AQ86" s="656"/>
      <c r="AR86" s="464"/>
    </row>
    <row r="87" spans="3:45" ht="21.95" customHeight="1">
      <c r="C87" s="412"/>
      <c r="D87" s="412"/>
      <c r="V87" s="650"/>
      <c r="W87" s="603"/>
      <c r="X87" s="604"/>
      <c r="Y87" s="605"/>
      <c r="Z87" s="437"/>
      <c r="AA87" s="431" t="s">
        <v>131</v>
      </c>
      <c r="AB87" s="603"/>
      <c r="AC87" s="605"/>
      <c r="AD87" s="650"/>
      <c r="AE87" s="657" t="s">
        <v>149</v>
      </c>
      <c r="AF87" s="658"/>
      <c r="AG87" s="659"/>
      <c r="AH87" s="437"/>
      <c r="AI87" s="431" t="s">
        <v>131</v>
      </c>
      <c r="AJ87" s="652"/>
      <c r="AK87" s="653"/>
      <c r="AL87" s="437"/>
      <c r="AM87" s="431" t="s">
        <v>131</v>
      </c>
      <c r="AN87" s="603"/>
      <c r="AO87" s="605"/>
      <c r="AP87" s="656"/>
      <c r="AQ87" s="656"/>
      <c r="AR87" s="464"/>
    </row>
    <row r="88" spans="3:45" ht="21.95" customHeight="1">
      <c r="C88" s="412"/>
      <c r="D88" s="412"/>
      <c r="V88" s="650"/>
      <c r="W88" s="603"/>
      <c r="X88" s="604"/>
      <c r="Y88" s="605"/>
      <c r="Z88" s="437"/>
      <c r="AA88" s="431" t="s">
        <v>131</v>
      </c>
      <c r="AB88" s="603"/>
      <c r="AC88" s="605"/>
      <c r="AD88" s="650"/>
      <c r="AE88" s="657" t="s">
        <v>147</v>
      </c>
      <c r="AF88" s="658"/>
      <c r="AG88" s="659"/>
      <c r="AH88" s="437"/>
      <c r="AI88" s="431" t="s">
        <v>131</v>
      </c>
      <c r="AJ88" s="652"/>
      <c r="AK88" s="653"/>
      <c r="AL88" s="437"/>
      <c r="AM88" s="431" t="s">
        <v>131</v>
      </c>
      <c r="AN88" s="603"/>
      <c r="AO88" s="605"/>
      <c r="AP88" s="656"/>
      <c r="AQ88" s="656"/>
      <c r="AR88" s="464"/>
    </row>
    <row r="89" spans="3:45" ht="21.95" customHeight="1">
      <c r="C89" s="412"/>
      <c r="D89" s="412"/>
      <c r="V89" s="650"/>
      <c r="W89" s="603"/>
      <c r="X89" s="604"/>
      <c r="Y89" s="605"/>
      <c r="Z89" s="437"/>
      <c r="AA89" s="431" t="s">
        <v>131</v>
      </c>
      <c r="AB89" s="603"/>
      <c r="AC89" s="605"/>
      <c r="AD89" s="650"/>
      <c r="AE89" s="657" t="s">
        <v>148</v>
      </c>
      <c r="AF89" s="658"/>
      <c r="AG89" s="659"/>
      <c r="AH89" s="437"/>
      <c r="AI89" s="431" t="s">
        <v>131</v>
      </c>
      <c r="AJ89" s="652"/>
      <c r="AK89" s="653"/>
      <c r="AL89" s="437"/>
      <c r="AM89" s="431" t="s">
        <v>131</v>
      </c>
      <c r="AN89" s="603"/>
      <c r="AO89" s="605"/>
      <c r="AP89" s="656"/>
      <c r="AQ89" s="656"/>
      <c r="AR89" s="464"/>
    </row>
    <row r="90" spans="3:45" ht="21.95" customHeight="1">
      <c r="C90" s="412"/>
      <c r="D90" s="412"/>
      <c r="V90" s="650"/>
      <c r="W90" s="603"/>
      <c r="X90" s="604"/>
      <c r="Y90" s="605"/>
      <c r="Z90" s="437"/>
      <c r="AA90" s="431" t="s">
        <v>131</v>
      </c>
      <c r="AB90" s="603"/>
      <c r="AC90" s="605"/>
      <c r="AD90" s="650"/>
      <c r="AE90" s="470" t="s">
        <v>151</v>
      </c>
      <c r="AF90" s="619"/>
      <c r="AG90" s="620"/>
      <c r="AH90" s="437"/>
      <c r="AI90" s="431" t="s">
        <v>131</v>
      </c>
      <c r="AJ90" s="652"/>
      <c r="AK90" s="653"/>
      <c r="AL90" s="437"/>
      <c r="AM90" s="431" t="s">
        <v>131</v>
      </c>
      <c r="AN90" s="603"/>
      <c r="AO90" s="605"/>
      <c r="AP90" s="656"/>
      <c r="AQ90" s="656"/>
      <c r="AR90" s="464"/>
    </row>
    <row r="91" spans="3:45" ht="21.95" customHeight="1">
      <c r="C91" s="412"/>
      <c r="D91" s="412"/>
      <c r="V91" s="650"/>
      <c r="W91" s="603"/>
      <c r="X91" s="604"/>
      <c r="Y91" s="605"/>
      <c r="Z91" s="437"/>
      <c r="AA91" s="431" t="s">
        <v>131</v>
      </c>
      <c r="AB91" s="603"/>
      <c r="AC91" s="605"/>
      <c r="AD91" s="650"/>
      <c r="AE91" s="470" t="s">
        <v>151</v>
      </c>
      <c r="AF91" s="619"/>
      <c r="AG91" s="620"/>
      <c r="AH91" s="437"/>
      <c r="AI91" s="431" t="s">
        <v>131</v>
      </c>
      <c r="AJ91" s="652"/>
      <c r="AK91" s="653"/>
      <c r="AL91" s="437"/>
      <c r="AM91" s="431" t="s">
        <v>131</v>
      </c>
      <c r="AN91" s="603"/>
      <c r="AO91" s="605"/>
      <c r="AP91" s="656"/>
      <c r="AQ91" s="656"/>
      <c r="AR91" s="464"/>
    </row>
    <row r="92" spans="3:45" ht="21.95" customHeight="1">
      <c r="C92" s="412"/>
      <c r="D92" s="412"/>
      <c r="V92" s="650"/>
      <c r="W92" s="603"/>
      <c r="X92" s="604"/>
      <c r="Y92" s="605"/>
      <c r="Z92" s="437"/>
      <c r="AA92" s="431" t="s">
        <v>131</v>
      </c>
      <c r="AB92" s="603"/>
      <c r="AC92" s="605"/>
      <c r="AD92" s="650"/>
      <c r="AE92" s="470" t="s">
        <v>151</v>
      </c>
      <c r="AF92" s="619"/>
      <c r="AG92" s="620"/>
      <c r="AH92" s="437"/>
      <c r="AI92" s="431" t="s">
        <v>131</v>
      </c>
      <c r="AJ92" s="652"/>
      <c r="AK92" s="653"/>
      <c r="AL92" s="437"/>
      <c r="AM92" s="431" t="s">
        <v>131</v>
      </c>
      <c r="AN92" s="603"/>
      <c r="AO92" s="605"/>
      <c r="AP92" s="656"/>
      <c r="AQ92" s="656"/>
      <c r="AR92" s="464"/>
    </row>
    <row r="93" spans="3:45" ht="21.95" customHeight="1">
      <c r="C93" s="412"/>
      <c r="D93" s="412"/>
      <c r="V93" s="650"/>
      <c r="W93" s="603"/>
      <c r="X93" s="604"/>
      <c r="Y93" s="605"/>
      <c r="Z93" s="437"/>
      <c r="AA93" s="431" t="s">
        <v>131</v>
      </c>
      <c r="AB93" s="603"/>
      <c r="AC93" s="605"/>
      <c r="AD93" s="650"/>
      <c r="AE93" s="470" t="s">
        <v>151</v>
      </c>
      <c r="AF93" s="619"/>
      <c r="AG93" s="620"/>
      <c r="AH93" s="437"/>
      <c r="AI93" s="431" t="s">
        <v>131</v>
      </c>
      <c r="AJ93" s="652"/>
      <c r="AK93" s="653"/>
      <c r="AL93" s="437"/>
      <c r="AM93" s="431" t="s">
        <v>131</v>
      </c>
      <c r="AN93" s="603"/>
      <c r="AO93" s="605"/>
      <c r="AP93" s="656"/>
      <c r="AQ93" s="656"/>
      <c r="AR93" s="464"/>
    </row>
    <row r="94" spans="3:45" ht="21.95" customHeight="1">
      <c r="C94" s="412"/>
      <c r="D94" s="412"/>
      <c r="V94" s="650"/>
      <c r="W94" s="603"/>
      <c r="X94" s="604"/>
      <c r="Y94" s="605"/>
      <c r="Z94" s="437"/>
      <c r="AA94" s="431" t="s">
        <v>131</v>
      </c>
      <c r="AB94" s="603"/>
      <c r="AC94" s="605"/>
      <c r="AD94" s="650"/>
      <c r="AE94" s="470" t="s">
        <v>151</v>
      </c>
      <c r="AF94" s="619"/>
      <c r="AG94" s="620"/>
      <c r="AH94" s="437"/>
      <c r="AI94" s="431" t="s">
        <v>131</v>
      </c>
      <c r="AJ94" s="652"/>
      <c r="AK94" s="653"/>
      <c r="AL94" s="437"/>
      <c r="AM94" s="431" t="s">
        <v>131</v>
      </c>
      <c r="AN94" s="603"/>
      <c r="AO94" s="605"/>
      <c r="AP94" s="656"/>
      <c r="AQ94" s="656"/>
      <c r="AR94" s="464"/>
    </row>
    <row r="95" spans="3:45" ht="21.95" customHeight="1">
      <c r="C95" s="412"/>
      <c r="D95" s="412"/>
      <c r="V95" s="651"/>
      <c r="W95" s="603"/>
      <c r="X95" s="604"/>
      <c r="Y95" s="605"/>
      <c r="Z95" s="437"/>
      <c r="AA95" s="431" t="s">
        <v>131</v>
      </c>
      <c r="AB95" s="603"/>
      <c r="AC95" s="605"/>
      <c r="AD95" s="651"/>
      <c r="AE95" s="470" t="s">
        <v>151</v>
      </c>
      <c r="AF95" s="619"/>
      <c r="AG95" s="620"/>
      <c r="AH95" s="437"/>
      <c r="AI95" s="431" t="s">
        <v>131</v>
      </c>
      <c r="AJ95" s="652"/>
      <c r="AK95" s="653"/>
      <c r="AL95" s="437"/>
      <c r="AM95" s="431" t="s">
        <v>131</v>
      </c>
      <c r="AN95" s="603"/>
      <c r="AO95" s="605"/>
      <c r="AP95" s="656"/>
      <c r="AQ95" s="656"/>
      <c r="AR95" s="464"/>
    </row>
    <row r="96" spans="3:45" ht="21.95" customHeight="1">
      <c r="C96" s="412"/>
      <c r="D96" s="412"/>
      <c r="V96" s="602" t="s">
        <v>235</v>
      </c>
      <c r="W96" s="602"/>
      <c r="X96" s="602"/>
      <c r="Y96" s="602"/>
      <c r="Z96" s="437"/>
      <c r="AA96" s="431" t="s">
        <v>131</v>
      </c>
      <c r="AB96" s="508"/>
      <c r="AC96" s="509"/>
      <c r="AD96" s="603" t="s">
        <v>235</v>
      </c>
      <c r="AE96" s="604"/>
      <c r="AF96" s="604"/>
      <c r="AG96" s="605"/>
      <c r="AH96" s="437"/>
      <c r="AI96" s="431" t="s">
        <v>131</v>
      </c>
      <c r="AJ96" s="628"/>
      <c r="AK96" s="628"/>
      <c r="AL96" s="660"/>
      <c r="AM96" s="661"/>
      <c r="AN96" s="508"/>
      <c r="AO96" s="509"/>
      <c r="AP96" s="464"/>
      <c r="AQ96" s="464"/>
      <c r="AR96" s="464"/>
    </row>
    <row r="97" spans="3:41" ht="21.95" customHeight="1">
      <c r="C97" s="412"/>
      <c r="D97" s="412"/>
      <c r="V97" s="602" t="s">
        <v>215</v>
      </c>
      <c r="W97" s="602"/>
      <c r="X97" s="602"/>
      <c r="Y97" s="602"/>
      <c r="Z97" s="433">
        <f>SUM(Z84:Z96)</f>
        <v>0</v>
      </c>
      <c r="AA97" s="431" t="s">
        <v>131</v>
      </c>
      <c r="AB97" s="631"/>
      <c r="AC97" s="631"/>
      <c r="AD97" s="603" t="s">
        <v>215</v>
      </c>
      <c r="AE97" s="604"/>
      <c r="AF97" s="604"/>
      <c r="AG97" s="605"/>
      <c r="AH97" s="433">
        <f>SUM(AH84:AI96)</f>
        <v>0</v>
      </c>
      <c r="AI97" s="431" t="s">
        <v>131</v>
      </c>
      <c r="AJ97" s="628"/>
      <c r="AK97" s="628"/>
      <c r="AL97" s="433">
        <f>SUM(AL84:AM95)</f>
        <v>0</v>
      </c>
      <c r="AM97" s="431" t="s">
        <v>131</v>
      </c>
      <c r="AN97" s="508"/>
      <c r="AO97" s="509"/>
    </row>
    <row r="98" spans="3:41" ht="21.95" customHeight="1">
      <c r="C98" s="412"/>
      <c r="D98" s="412"/>
      <c r="V98" s="414"/>
      <c r="W98" s="414"/>
    </row>
    <row r="99" spans="3:41" ht="21.95" customHeight="1">
      <c r="C99" s="412"/>
      <c r="D99" s="412"/>
    </row>
    <row r="100" spans="3:41" ht="21.95" customHeight="1">
      <c r="C100" s="412"/>
      <c r="D100" s="412"/>
    </row>
    <row r="101" spans="3:41" ht="21.95" customHeight="1">
      <c r="C101" s="412"/>
      <c r="D101" s="412"/>
    </row>
    <row r="102" spans="3:41" ht="21.95" customHeight="1">
      <c r="C102" s="412"/>
      <c r="D102" s="412"/>
    </row>
    <row r="103" spans="3:41" ht="21.95" customHeight="1">
      <c r="C103" s="412"/>
      <c r="D103" s="412"/>
    </row>
    <row r="104" spans="3:41" ht="21.95" customHeight="1">
      <c r="C104" s="412"/>
      <c r="D104" s="412"/>
    </row>
    <row r="105" spans="3:41" ht="21.95" customHeight="1">
      <c r="C105" s="412"/>
      <c r="D105" s="412"/>
    </row>
    <row r="106" spans="3:41" ht="21.95" customHeight="1">
      <c r="C106" s="412"/>
      <c r="D106" s="412"/>
    </row>
    <row r="107" spans="3:41" ht="21.95" customHeight="1">
      <c r="C107" s="412"/>
      <c r="D107" s="412"/>
    </row>
    <row r="108" spans="3:41" ht="21.95" customHeight="1">
      <c r="C108" s="412"/>
      <c r="D108" s="412"/>
    </row>
    <row r="109" spans="3:41" ht="21.95" customHeight="1">
      <c r="C109" s="412"/>
      <c r="D109" s="412"/>
    </row>
    <row r="110" spans="3:41" ht="21.95" customHeight="1">
      <c r="C110" s="412"/>
      <c r="D110" s="412"/>
    </row>
    <row r="111" spans="3:41" ht="21.95" customHeight="1">
      <c r="C111" s="412"/>
      <c r="D111" s="412"/>
    </row>
    <row r="112" spans="3:41" ht="21.95" customHeight="1">
      <c r="C112" s="412"/>
      <c r="D112" s="412"/>
    </row>
    <row r="113" spans="3:4" ht="21.95" customHeight="1">
      <c r="C113" s="412"/>
      <c r="D113" s="412"/>
    </row>
    <row r="114" spans="3:4" ht="21.95" customHeight="1">
      <c r="C114" s="412"/>
      <c r="D114" s="412"/>
    </row>
    <row r="115" spans="3:4" ht="21.95" customHeight="1">
      <c r="C115" s="412"/>
      <c r="D115" s="412"/>
    </row>
    <row r="116" spans="3:4" ht="21.95" customHeight="1">
      <c r="C116" s="412"/>
      <c r="D116" s="412"/>
    </row>
    <row r="117" spans="3:4" ht="21.95" customHeight="1">
      <c r="C117" s="412"/>
      <c r="D117" s="412"/>
    </row>
    <row r="118" spans="3:4" ht="21.95" customHeight="1">
      <c r="C118" s="412"/>
      <c r="D118" s="412"/>
    </row>
    <row r="119" spans="3:4" ht="21.95" customHeight="1">
      <c r="C119" s="412"/>
      <c r="D119" s="412"/>
    </row>
    <row r="120" spans="3:4" ht="21.95" customHeight="1">
      <c r="C120" s="412"/>
      <c r="D120" s="412"/>
    </row>
    <row r="121" spans="3:4" ht="21.95" customHeight="1">
      <c r="C121" s="412"/>
      <c r="D121" s="412"/>
    </row>
    <row r="122" spans="3:4" ht="21.95" customHeight="1">
      <c r="C122" s="412"/>
      <c r="D122" s="412"/>
    </row>
    <row r="123" spans="3:4" ht="21.95" customHeight="1">
      <c r="C123" s="412"/>
      <c r="D123" s="412"/>
    </row>
    <row r="124" spans="3:4" ht="21.95" customHeight="1">
      <c r="C124" s="412"/>
      <c r="D124" s="412"/>
    </row>
    <row r="125" spans="3:4" ht="21.95" customHeight="1">
      <c r="C125" s="412"/>
      <c r="D125" s="412"/>
    </row>
  </sheetData>
  <sheetProtection password="87FE" sheet="1" selectLockedCells="1"/>
  <mergeCells count="749">
    <mergeCell ref="V97:Y97"/>
    <mergeCell ref="AB97:AC97"/>
    <mergeCell ref="AD97:AG97"/>
    <mergeCell ref="AJ97:AK97"/>
    <mergeCell ref="AN97:AO97"/>
    <mergeCell ref="V96:Y96"/>
    <mergeCell ref="AB96:AC96"/>
    <mergeCell ref="AD96:AG96"/>
    <mergeCell ref="AJ96:AK96"/>
    <mergeCell ref="AL96:AM96"/>
    <mergeCell ref="AN96:AO96"/>
    <mergeCell ref="W95:Y95"/>
    <mergeCell ref="AB95:AC95"/>
    <mergeCell ref="AF95:AG95"/>
    <mergeCell ref="AJ95:AK95"/>
    <mergeCell ref="AN95:AO95"/>
    <mergeCell ref="AP95:AQ95"/>
    <mergeCell ref="W94:Y94"/>
    <mergeCell ref="AB94:AC94"/>
    <mergeCell ref="AF94:AG94"/>
    <mergeCell ref="AJ94:AK94"/>
    <mergeCell ref="AN94:AO94"/>
    <mergeCell ref="AP94:AQ94"/>
    <mergeCell ref="W93:Y93"/>
    <mergeCell ref="AB93:AC93"/>
    <mergeCell ref="AF93:AG93"/>
    <mergeCell ref="AJ93:AK93"/>
    <mergeCell ref="AN93:AO93"/>
    <mergeCell ref="AP93:AQ93"/>
    <mergeCell ref="W92:Y92"/>
    <mergeCell ref="AB92:AC92"/>
    <mergeCell ref="AF92:AG92"/>
    <mergeCell ref="AJ92:AK92"/>
    <mergeCell ref="AN92:AO92"/>
    <mergeCell ref="AP92:AQ92"/>
    <mergeCell ref="W91:Y91"/>
    <mergeCell ref="AB91:AC91"/>
    <mergeCell ref="AF91:AG91"/>
    <mergeCell ref="AJ91:AK91"/>
    <mergeCell ref="AN91:AO91"/>
    <mergeCell ref="AP91:AQ91"/>
    <mergeCell ref="W90:Y90"/>
    <mergeCell ref="AB90:AC90"/>
    <mergeCell ref="AF90:AG90"/>
    <mergeCell ref="AJ90:AK90"/>
    <mergeCell ref="AN90:AO90"/>
    <mergeCell ref="AP90:AQ90"/>
    <mergeCell ref="AE86:AG86"/>
    <mergeCell ref="AJ86:AK86"/>
    <mergeCell ref="AN86:AO86"/>
    <mergeCell ref="AP86:AQ86"/>
    <mergeCell ref="W89:Y89"/>
    <mergeCell ref="AB89:AC89"/>
    <mergeCell ref="AE89:AG89"/>
    <mergeCell ref="AJ89:AK89"/>
    <mergeCell ref="AN89:AO89"/>
    <mergeCell ref="AP89:AQ89"/>
    <mergeCell ref="W88:Y88"/>
    <mergeCell ref="AB88:AC88"/>
    <mergeCell ref="AE88:AG88"/>
    <mergeCell ref="AJ88:AK88"/>
    <mergeCell ref="AN88:AO88"/>
    <mergeCell ref="AP88:AQ88"/>
    <mergeCell ref="W85:Y85"/>
    <mergeCell ref="AB85:AC85"/>
    <mergeCell ref="AE85:AG85"/>
    <mergeCell ref="AJ85:AK85"/>
    <mergeCell ref="AN85:AO85"/>
    <mergeCell ref="AP85:AQ85"/>
    <mergeCell ref="AN83:AO83"/>
    <mergeCell ref="AP83:AQ83"/>
    <mergeCell ref="V84:V95"/>
    <mergeCell ref="W84:Y84"/>
    <mergeCell ref="AB84:AC84"/>
    <mergeCell ref="AD84:AD95"/>
    <mergeCell ref="AE84:AG84"/>
    <mergeCell ref="AJ84:AK84"/>
    <mergeCell ref="AN84:AO84"/>
    <mergeCell ref="AP84:AQ84"/>
    <mergeCell ref="W87:Y87"/>
    <mergeCell ref="AB87:AC87"/>
    <mergeCell ref="AE87:AG87"/>
    <mergeCell ref="AJ87:AK87"/>
    <mergeCell ref="AN87:AO87"/>
    <mergeCell ref="AP87:AQ87"/>
    <mergeCell ref="W86:Y86"/>
    <mergeCell ref="AB86:AC86"/>
    <mergeCell ref="V82:AC82"/>
    <mergeCell ref="AD82:AK82"/>
    <mergeCell ref="AL82:AO82"/>
    <mergeCell ref="V83:Y83"/>
    <mergeCell ref="Z83:AA83"/>
    <mergeCell ref="AB83:AC83"/>
    <mergeCell ref="AE83:AG83"/>
    <mergeCell ref="AH83:AI83"/>
    <mergeCell ref="AJ83:AK83"/>
    <mergeCell ref="AL83:AM83"/>
    <mergeCell ref="V78:Y78"/>
    <mergeCell ref="AB78:AC78"/>
    <mergeCell ref="AD78:AG78"/>
    <mergeCell ref="AJ78:AK78"/>
    <mergeCell ref="AN78:AO78"/>
    <mergeCell ref="W80:Y80"/>
    <mergeCell ref="Z80:AB81"/>
    <mergeCell ref="V81:W81"/>
    <mergeCell ref="X81:Y81"/>
    <mergeCell ref="V77:Y77"/>
    <mergeCell ref="AB77:AC77"/>
    <mergeCell ref="AD77:AG77"/>
    <mergeCell ref="AJ77:AK77"/>
    <mergeCell ref="AL77:AM77"/>
    <mergeCell ref="AN77:AO77"/>
    <mergeCell ref="W76:Y76"/>
    <mergeCell ref="AB76:AC76"/>
    <mergeCell ref="AF76:AG76"/>
    <mergeCell ref="AJ76:AK76"/>
    <mergeCell ref="AN76:AO76"/>
    <mergeCell ref="AP76:AQ76"/>
    <mergeCell ref="W75:Y75"/>
    <mergeCell ref="AB75:AC75"/>
    <mergeCell ref="AF75:AG75"/>
    <mergeCell ref="AJ75:AK75"/>
    <mergeCell ref="AN75:AO75"/>
    <mergeCell ref="AP75:AQ75"/>
    <mergeCell ref="W74:Y74"/>
    <mergeCell ref="AB74:AC74"/>
    <mergeCell ref="AF74:AG74"/>
    <mergeCell ref="AJ74:AK74"/>
    <mergeCell ref="AN74:AO74"/>
    <mergeCell ref="AP74:AQ74"/>
    <mergeCell ref="C74:E74"/>
    <mergeCell ref="F74:I74"/>
    <mergeCell ref="J74:M74"/>
    <mergeCell ref="O74:P74"/>
    <mergeCell ref="Q74:R74"/>
    <mergeCell ref="S74:T74"/>
    <mergeCell ref="W73:Y73"/>
    <mergeCell ref="AB73:AC73"/>
    <mergeCell ref="AF73:AG73"/>
    <mergeCell ref="AJ73:AK73"/>
    <mergeCell ref="AN73:AO73"/>
    <mergeCell ref="AP73:AQ73"/>
    <mergeCell ref="C73:E73"/>
    <mergeCell ref="F73:I73"/>
    <mergeCell ref="J73:M73"/>
    <mergeCell ref="O73:P73"/>
    <mergeCell ref="Q73:R73"/>
    <mergeCell ref="S73:T73"/>
    <mergeCell ref="W72:Y72"/>
    <mergeCell ref="AB72:AC72"/>
    <mergeCell ref="AF72:AG72"/>
    <mergeCell ref="AJ72:AK72"/>
    <mergeCell ref="AN72:AO72"/>
    <mergeCell ref="AP72:AQ72"/>
    <mergeCell ref="C72:E72"/>
    <mergeCell ref="F72:I72"/>
    <mergeCell ref="J72:M72"/>
    <mergeCell ref="O72:P72"/>
    <mergeCell ref="Q72:R72"/>
    <mergeCell ref="S72:T72"/>
    <mergeCell ref="W71:Y71"/>
    <mergeCell ref="AB71:AC71"/>
    <mergeCell ref="AF71:AG71"/>
    <mergeCell ref="AJ71:AK71"/>
    <mergeCell ref="AN71:AO71"/>
    <mergeCell ref="AP71:AQ71"/>
    <mergeCell ref="C71:E71"/>
    <mergeCell ref="F71:I71"/>
    <mergeCell ref="J71:M71"/>
    <mergeCell ref="O71:P71"/>
    <mergeCell ref="Q71:R71"/>
    <mergeCell ref="S71:T71"/>
    <mergeCell ref="W70:Y70"/>
    <mergeCell ref="AB70:AC70"/>
    <mergeCell ref="AE70:AG70"/>
    <mergeCell ref="AJ70:AK70"/>
    <mergeCell ref="AN70:AO70"/>
    <mergeCell ref="AP70:AQ70"/>
    <mergeCell ref="C70:E70"/>
    <mergeCell ref="F70:I70"/>
    <mergeCell ref="J70:M70"/>
    <mergeCell ref="O70:P70"/>
    <mergeCell ref="Q70:R70"/>
    <mergeCell ref="S70:T70"/>
    <mergeCell ref="W69:Y69"/>
    <mergeCell ref="AB69:AC69"/>
    <mergeCell ref="AE69:AG69"/>
    <mergeCell ref="AJ69:AK69"/>
    <mergeCell ref="AN69:AO69"/>
    <mergeCell ref="AP69:AQ69"/>
    <mergeCell ref="C69:E69"/>
    <mergeCell ref="F69:I69"/>
    <mergeCell ref="J69:M69"/>
    <mergeCell ref="O69:P69"/>
    <mergeCell ref="Q69:R69"/>
    <mergeCell ref="S69:T69"/>
    <mergeCell ref="W68:Y68"/>
    <mergeCell ref="AB68:AC68"/>
    <mergeCell ref="AE68:AG68"/>
    <mergeCell ref="AJ68:AK68"/>
    <mergeCell ref="AN68:AO68"/>
    <mergeCell ref="AP68:AQ68"/>
    <mergeCell ref="C68:E68"/>
    <mergeCell ref="F68:I68"/>
    <mergeCell ref="J68:M68"/>
    <mergeCell ref="O68:P68"/>
    <mergeCell ref="Q68:R68"/>
    <mergeCell ref="S68:T68"/>
    <mergeCell ref="W67:Y67"/>
    <mergeCell ref="AB67:AC67"/>
    <mergeCell ref="AE67:AG67"/>
    <mergeCell ref="AJ67:AK67"/>
    <mergeCell ref="AN67:AO67"/>
    <mergeCell ref="AP67:AQ67"/>
    <mergeCell ref="C67:E67"/>
    <mergeCell ref="F67:I67"/>
    <mergeCell ref="J67:M67"/>
    <mergeCell ref="O67:P67"/>
    <mergeCell ref="Q67:R67"/>
    <mergeCell ref="S67:T67"/>
    <mergeCell ref="AE66:AG66"/>
    <mergeCell ref="AJ66:AK66"/>
    <mergeCell ref="AN66:AO66"/>
    <mergeCell ref="AP66:AQ66"/>
    <mergeCell ref="C66:E66"/>
    <mergeCell ref="F66:I66"/>
    <mergeCell ref="J66:M66"/>
    <mergeCell ref="O66:P66"/>
    <mergeCell ref="Q66:R66"/>
    <mergeCell ref="S66:T66"/>
    <mergeCell ref="AB65:AC65"/>
    <mergeCell ref="AD65:AD76"/>
    <mergeCell ref="AE65:AG65"/>
    <mergeCell ref="AJ65:AK65"/>
    <mergeCell ref="AN65:AO65"/>
    <mergeCell ref="AP65:AQ65"/>
    <mergeCell ref="AN64:AO64"/>
    <mergeCell ref="AP64:AQ64"/>
    <mergeCell ref="C65:E65"/>
    <mergeCell ref="F65:I65"/>
    <mergeCell ref="J65:M65"/>
    <mergeCell ref="O65:P65"/>
    <mergeCell ref="Q65:R65"/>
    <mergeCell ref="S65:T65"/>
    <mergeCell ref="V65:V76"/>
    <mergeCell ref="W65:Y65"/>
    <mergeCell ref="Z64:AA64"/>
    <mergeCell ref="AB64:AC64"/>
    <mergeCell ref="AD64:AG64"/>
    <mergeCell ref="AH64:AI64"/>
    <mergeCell ref="AJ64:AK64"/>
    <mergeCell ref="AL64:AM64"/>
    <mergeCell ref="W66:Y66"/>
    <mergeCell ref="AB66:AC66"/>
    <mergeCell ref="V63:AC63"/>
    <mergeCell ref="AD63:AK63"/>
    <mergeCell ref="AL63:AO63"/>
    <mergeCell ref="C64:E64"/>
    <mergeCell ref="F64:I64"/>
    <mergeCell ref="J64:M64"/>
    <mergeCell ref="O64:P64"/>
    <mergeCell ref="Q64:R64"/>
    <mergeCell ref="S64:T64"/>
    <mergeCell ref="V64:Y64"/>
    <mergeCell ref="C63:E63"/>
    <mergeCell ref="F63:I63"/>
    <mergeCell ref="J63:M63"/>
    <mergeCell ref="O63:P63"/>
    <mergeCell ref="Q63:R63"/>
    <mergeCell ref="S63:T63"/>
    <mergeCell ref="C61:E61"/>
    <mergeCell ref="F61:I61"/>
    <mergeCell ref="J61:M61"/>
    <mergeCell ref="O61:P61"/>
    <mergeCell ref="Q61:R61"/>
    <mergeCell ref="S61:T61"/>
    <mergeCell ref="V59:Y59"/>
    <mergeCell ref="AB59:AC59"/>
    <mergeCell ref="W61:Y61"/>
    <mergeCell ref="Z61:AB62"/>
    <mergeCell ref="C62:E62"/>
    <mergeCell ref="F62:I62"/>
    <mergeCell ref="J62:M62"/>
    <mergeCell ref="O62:P62"/>
    <mergeCell ref="Q62:R62"/>
    <mergeCell ref="S62:T62"/>
    <mergeCell ref="V62:W62"/>
    <mergeCell ref="X62:Y62"/>
    <mergeCell ref="AD59:AG59"/>
    <mergeCell ref="AJ59:AK59"/>
    <mergeCell ref="AN59:AO59"/>
    <mergeCell ref="C60:E60"/>
    <mergeCell ref="F60:I60"/>
    <mergeCell ref="J60:M60"/>
    <mergeCell ref="O60:P60"/>
    <mergeCell ref="Q60:R60"/>
    <mergeCell ref="C59:E59"/>
    <mergeCell ref="F59:I59"/>
    <mergeCell ref="J59:M59"/>
    <mergeCell ref="O59:P59"/>
    <mergeCell ref="Q59:R59"/>
    <mergeCell ref="S59:T59"/>
    <mergeCell ref="S60:T60"/>
    <mergeCell ref="V58:Y58"/>
    <mergeCell ref="AB58:AC58"/>
    <mergeCell ref="AD58:AG58"/>
    <mergeCell ref="AJ58:AK58"/>
    <mergeCell ref="AL58:AM58"/>
    <mergeCell ref="AN58:AO58"/>
    <mergeCell ref="C58:E58"/>
    <mergeCell ref="F58:I58"/>
    <mergeCell ref="J58:M58"/>
    <mergeCell ref="O58:P58"/>
    <mergeCell ref="Q58:R58"/>
    <mergeCell ref="S58:T58"/>
    <mergeCell ref="W57:Y57"/>
    <mergeCell ref="AB57:AC57"/>
    <mergeCell ref="AF57:AG57"/>
    <mergeCell ref="AJ57:AK57"/>
    <mergeCell ref="AN57:AO57"/>
    <mergeCell ref="AQ57:AR57"/>
    <mergeCell ref="C57:E57"/>
    <mergeCell ref="F57:I57"/>
    <mergeCell ref="J57:M57"/>
    <mergeCell ref="O57:P57"/>
    <mergeCell ref="Q57:R57"/>
    <mergeCell ref="S57:T57"/>
    <mergeCell ref="W56:Y56"/>
    <mergeCell ref="AB56:AC56"/>
    <mergeCell ref="AF56:AG56"/>
    <mergeCell ref="AJ56:AK56"/>
    <mergeCell ref="AN56:AO56"/>
    <mergeCell ref="AQ56:AR56"/>
    <mergeCell ref="C56:E56"/>
    <mergeCell ref="F56:I56"/>
    <mergeCell ref="J56:M56"/>
    <mergeCell ref="O56:P56"/>
    <mergeCell ref="Q56:R56"/>
    <mergeCell ref="S56:T56"/>
    <mergeCell ref="W55:Y55"/>
    <mergeCell ref="AB55:AC55"/>
    <mergeCell ref="AF55:AG55"/>
    <mergeCell ref="AJ55:AK55"/>
    <mergeCell ref="AN55:AO55"/>
    <mergeCell ref="AQ55:AR55"/>
    <mergeCell ref="C55:E55"/>
    <mergeCell ref="F55:I55"/>
    <mergeCell ref="J55:M55"/>
    <mergeCell ref="O55:P55"/>
    <mergeCell ref="Q55:R55"/>
    <mergeCell ref="S55:T55"/>
    <mergeCell ref="W54:Y54"/>
    <mergeCell ref="AB54:AC54"/>
    <mergeCell ref="AF54:AG54"/>
    <mergeCell ref="AJ54:AK54"/>
    <mergeCell ref="AN54:AO54"/>
    <mergeCell ref="AQ54:AR54"/>
    <mergeCell ref="C54:E54"/>
    <mergeCell ref="F54:I54"/>
    <mergeCell ref="J54:M54"/>
    <mergeCell ref="O54:P54"/>
    <mergeCell ref="Q54:R54"/>
    <mergeCell ref="S54:T54"/>
    <mergeCell ref="W53:Y53"/>
    <mergeCell ref="AB53:AC53"/>
    <mergeCell ref="AF53:AG53"/>
    <mergeCell ref="AJ53:AK53"/>
    <mergeCell ref="AN53:AO53"/>
    <mergeCell ref="AQ53:AR53"/>
    <mergeCell ref="C53:E53"/>
    <mergeCell ref="F53:I53"/>
    <mergeCell ref="J53:M53"/>
    <mergeCell ref="O53:P53"/>
    <mergeCell ref="Q53:R53"/>
    <mergeCell ref="S53:T53"/>
    <mergeCell ref="W52:Y52"/>
    <mergeCell ref="AB52:AC52"/>
    <mergeCell ref="AF52:AG52"/>
    <mergeCell ref="AJ52:AK52"/>
    <mergeCell ref="AN52:AO52"/>
    <mergeCell ref="AQ52:AR52"/>
    <mergeCell ref="C52:E52"/>
    <mergeCell ref="F52:I52"/>
    <mergeCell ref="J52:M52"/>
    <mergeCell ref="O52:P52"/>
    <mergeCell ref="Q52:R52"/>
    <mergeCell ref="S52:T52"/>
    <mergeCell ref="W51:Y51"/>
    <mergeCell ref="AB51:AC51"/>
    <mergeCell ref="AE51:AG51"/>
    <mergeCell ref="AJ51:AK51"/>
    <mergeCell ref="AN51:AO51"/>
    <mergeCell ref="AQ51:AR51"/>
    <mergeCell ref="C51:E51"/>
    <mergeCell ref="F51:I51"/>
    <mergeCell ref="J51:M51"/>
    <mergeCell ref="O51:P51"/>
    <mergeCell ref="Q51:R51"/>
    <mergeCell ref="S51:T51"/>
    <mergeCell ref="W50:Y50"/>
    <mergeCell ref="AB50:AC50"/>
    <mergeCell ref="AE50:AG50"/>
    <mergeCell ref="AJ50:AK50"/>
    <mergeCell ref="AN50:AO50"/>
    <mergeCell ref="AQ50:AR50"/>
    <mergeCell ref="C50:E50"/>
    <mergeCell ref="F50:I50"/>
    <mergeCell ref="J50:M50"/>
    <mergeCell ref="O50:P50"/>
    <mergeCell ref="Q50:R50"/>
    <mergeCell ref="S50:T50"/>
    <mergeCell ref="W49:Y49"/>
    <mergeCell ref="AB49:AC49"/>
    <mergeCell ref="AE49:AG49"/>
    <mergeCell ref="AJ49:AK49"/>
    <mergeCell ref="AN49:AO49"/>
    <mergeCell ref="AQ49:AR49"/>
    <mergeCell ref="C49:E49"/>
    <mergeCell ref="F49:I49"/>
    <mergeCell ref="J49:M49"/>
    <mergeCell ref="O49:P49"/>
    <mergeCell ref="Q49:R49"/>
    <mergeCell ref="S49:T49"/>
    <mergeCell ref="W48:Y48"/>
    <mergeCell ref="AB48:AC48"/>
    <mergeCell ref="AE48:AG48"/>
    <mergeCell ref="AJ48:AK48"/>
    <mergeCell ref="AN48:AO48"/>
    <mergeCell ref="AQ48:AR48"/>
    <mergeCell ref="C48:E48"/>
    <mergeCell ref="F48:I48"/>
    <mergeCell ref="J48:M48"/>
    <mergeCell ref="O48:P48"/>
    <mergeCell ref="Q48:R48"/>
    <mergeCell ref="S48:T48"/>
    <mergeCell ref="AE47:AG47"/>
    <mergeCell ref="AJ47:AK47"/>
    <mergeCell ref="AN47:AO47"/>
    <mergeCell ref="AQ47:AR47"/>
    <mergeCell ref="C47:E47"/>
    <mergeCell ref="F47:I47"/>
    <mergeCell ref="J47:M47"/>
    <mergeCell ref="O47:P47"/>
    <mergeCell ref="Q47:R47"/>
    <mergeCell ref="S47:T47"/>
    <mergeCell ref="AB46:AC46"/>
    <mergeCell ref="AD46:AD57"/>
    <mergeCell ref="AE46:AG46"/>
    <mergeCell ref="AJ46:AK46"/>
    <mergeCell ref="AN46:AO46"/>
    <mergeCell ref="AQ46:AR46"/>
    <mergeCell ref="AN45:AO45"/>
    <mergeCell ref="AP45:AQ45"/>
    <mergeCell ref="C46:E46"/>
    <mergeCell ref="F46:I46"/>
    <mergeCell ref="J46:M46"/>
    <mergeCell ref="O46:P46"/>
    <mergeCell ref="Q46:R46"/>
    <mergeCell ref="S46:T46"/>
    <mergeCell ref="V46:V57"/>
    <mergeCell ref="W46:Y46"/>
    <mergeCell ref="Z45:AA45"/>
    <mergeCell ref="AB45:AC45"/>
    <mergeCell ref="AD45:AG45"/>
    <mergeCell ref="AH45:AI45"/>
    <mergeCell ref="AJ45:AK45"/>
    <mergeCell ref="AL45:AM45"/>
    <mergeCell ref="W47:Y47"/>
    <mergeCell ref="AB47:AC47"/>
    <mergeCell ref="V44:AC44"/>
    <mergeCell ref="AD44:AK44"/>
    <mergeCell ref="AL44:AO44"/>
    <mergeCell ref="C45:E45"/>
    <mergeCell ref="F45:I45"/>
    <mergeCell ref="J45:M45"/>
    <mergeCell ref="O45:P45"/>
    <mergeCell ref="Q45:R45"/>
    <mergeCell ref="S45:T45"/>
    <mergeCell ref="V45:Y45"/>
    <mergeCell ref="C44:E44"/>
    <mergeCell ref="F44:I44"/>
    <mergeCell ref="J44:M44"/>
    <mergeCell ref="O44:P44"/>
    <mergeCell ref="Q44:R44"/>
    <mergeCell ref="S44:T44"/>
    <mergeCell ref="C42:E42"/>
    <mergeCell ref="F42:I42"/>
    <mergeCell ref="J42:M42"/>
    <mergeCell ref="O42:P42"/>
    <mergeCell ref="Q42:R42"/>
    <mergeCell ref="S42:T42"/>
    <mergeCell ref="V40:Y40"/>
    <mergeCell ref="AB40:AC40"/>
    <mergeCell ref="W42:Y42"/>
    <mergeCell ref="Z42:AB43"/>
    <mergeCell ref="C43:E43"/>
    <mergeCell ref="F43:I43"/>
    <mergeCell ref="J43:M43"/>
    <mergeCell ref="O43:P43"/>
    <mergeCell ref="Q43:R43"/>
    <mergeCell ref="S43:T43"/>
    <mergeCell ref="V43:W43"/>
    <mergeCell ref="X43:Y43"/>
    <mergeCell ref="AD40:AG40"/>
    <mergeCell ref="AJ40:AK40"/>
    <mergeCell ref="AN40:AO40"/>
    <mergeCell ref="C41:E41"/>
    <mergeCell ref="F41:I41"/>
    <mergeCell ref="J41:M41"/>
    <mergeCell ref="O41:P41"/>
    <mergeCell ref="Q41:R41"/>
    <mergeCell ref="C40:E40"/>
    <mergeCell ref="F40:I40"/>
    <mergeCell ref="J40:M40"/>
    <mergeCell ref="O40:P40"/>
    <mergeCell ref="Q40:R40"/>
    <mergeCell ref="S40:T40"/>
    <mergeCell ref="S41:T41"/>
    <mergeCell ref="V39:Y39"/>
    <mergeCell ref="AB39:AC39"/>
    <mergeCell ref="AD39:AG39"/>
    <mergeCell ref="AJ39:AK39"/>
    <mergeCell ref="AL39:AM39"/>
    <mergeCell ref="AN39:AO39"/>
    <mergeCell ref="C39:E39"/>
    <mergeCell ref="F39:I39"/>
    <mergeCell ref="J39:M39"/>
    <mergeCell ref="O39:P39"/>
    <mergeCell ref="Q39:R39"/>
    <mergeCell ref="S39:T39"/>
    <mergeCell ref="W37:Y37"/>
    <mergeCell ref="AB37:AC37"/>
    <mergeCell ref="AF37:AG37"/>
    <mergeCell ref="AJ37:AK37"/>
    <mergeCell ref="AN37:AO37"/>
    <mergeCell ref="W38:Y38"/>
    <mergeCell ref="AB38:AC38"/>
    <mergeCell ref="AF38:AG38"/>
    <mergeCell ref="AJ38:AK38"/>
    <mergeCell ref="AN38:AO38"/>
    <mergeCell ref="D36:F36"/>
    <mergeCell ref="W36:Y36"/>
    <mergeCell ref="AB36:AC36"/>
    <mergeCell ref="D34:F34"/>
    <mergeCell ref="W34:Y34"/>
    <mergeCell ref="AB34:AC34"/>
    <mergeCell ref="AF36:AG36"/>
    <mergeCell ref="AJ36:AK36"/>
    <mergeCell ref="AN36:AO36"/>
    <mergeCell ref="D35:F35"/>
    <mergeCell ref="W35:Y35"/>
    <mergeCell ref="AB35:AC35"/>
    <mergeCell ref="AF35:AG35"/>
    <mergeCell ref="AJ35:AK35"/>
    <mergeCell ref="AN35:AO35"/>
    <mergeCell ref="D33:F33"/>
    <mergeCell ref="W33:Y33"/>
    <mergeCell ref="AB33:AC33"/>
    <mergeCell ref="AF33:AG33"/>
    <mergeCell ref="AJ33:AK33"/>
    <mergeCell ref="AN33:AO33"/>
    <mergeCell ref="C30:F31"/>
    <mergeCell ref="G30:H31"/>
    <mergeCell ref="I30:J31"/>
    <mergeCell ref="W30:Y30"/>
    <mergeCell ref="AB30:AC30"/>
    <mergeCell ref="D32:F32"/>
    <mergeCell ref="AJ28:AK28"/>
    <mergeCell ref="AN30:AO30"/>
    <mergeCell ref="W31:Y31"/>
    <mergeCell ref="AB31:AC31"/>
    <mergeCell ref="AE31:AG31"/>
    <mergeCell ref="AJ31:AK31"/>
    <mergeCell ref="AN31:AO31"/>
    <mergeCell ref="AN28:AO28"/>
    <mergeCell ref="AF34:AG34"/>
    <mergeCell ref="AJ34:AK34"/>
    <mergeCell ref="AN34:AO34"/>
    <mergeCell ref="L27:N27"/>
    <mergeCell ref="V27:V38"/>
    <mergeCell ref="W27:Y27"/>
    <mergeCell ref="AB27:AC27"/>
    <mergeCell ref="AD27:AD38"/>
    <mergeCell ref="AE27:AG27"/>
    <mergeCell ref="AJ27:AK27"/>
    <mergeCell ref="AN27:AO27"/>
    <mergeCell ref="W29:Y29"/>
    <mergeCell ref="AB29:AC29"/>
    <mergeCell ref="AE29:AG29"/>
    <mergeCell ref="AJ29:AK29"/>
    <mergeCell ref="AN29:AO29"/>
    <mergeCell ref="AJ32:AK32"/>
    <mergeCell ref="AN32:AO32"/>
    <mergeCell ref="AJ30:AK30"/>
    <mergeCell ref="W32:Y32"/>
    <mergeCell ref="AB32:AC32"/>
    <mergeCell ref="AE32:AG32"/>
    <mergeCell ref="AE30:AG30"/>
    <mergeCell ref="L28:N28"/>
    <mergeCell ref="W28:Y28"/>
    <mergeCell ref="AB28:AC28"/>
    <mergeCell ref="AE28:AG28"/>
    <mergeCell ref="AD25:AK25"/>
    <mergeCell ref="AL25:AO25"/>
    <mergeCell ref="D26:F26"/>
    <mergeCell ref="L26:N26"/>
    <mergeCell ref="V26:Y26"/>
    <mergeCell ref="Z26:AA26"/>
    <mergeCell ref="AB26:AC26"/>
    <mergeCell ref="AD26:AG26"/>
    <mergeCell ref="AH26:AI26"/>
    <mergeCell ref="AJ26:AK26"/>
    <mergeCell ref="AL26:AM26"/>
    <mergeCell ref="AN26:AO26"/>
    <mergeCell ref="C24:C26"/>
    <mergeCell ref="D24:F24"/>
    <mergeCell ref="L24:N24"/>
    <mergeCell ref="V24:W24"/>
    <mergeCell ref="X24:Y24"/>
    <mergeCell ref="D25:F25"/>
    <mergeCell ref="L25:N25"/>
    <mergeCell ref="V25:AC25"/>
    <mergeCell ref="D22:F22"/>
    <mergeCell ref="L22:N22"/>
    <mergeCell ref="D23:F23"/>
    <mergeCell ref="L23:N23"/>
    <mergeCell ref="W23:Y23"/>
    <mergeCell ref="Z23:AB24"/>
    <mergeCell ref="C21:C23"/>
    <mergeCell ref="D21:F21"/>
    <mergeCell ref="L21:N21"/>
    <mergeCell ref="V21:Y21"/>
    <mergeCell ref="AB21:AC21"/>
    <mergeCell ref="AD21:AG21"/>
    <mergeCell ref="AJ21:AK21"/>
    <mergeCell ref="AN21:AO21"/>
    <mergeCell ref="D20:F20"/>
    <mergeCell ref="L20:N20"/>
    <mergeCell ref="V20:Y20"/>
    <mergeCell ref="AB20:AC20"/>
    <mergeCell ref="AD20:AG20"/>
    <mergeCell ref="AJ20:AK20"/>
    <mergeCell ref="L19:N19"/>
    <mergeCell ref="W19:Y19"/>
    <mergeCell ref="AB19:AC19"/>
    <mergeCell ref="AF19:AG19"/>
    <mergeCell ref="AJ19:AK19"/>
    <mergeCell ref="AN19:AO19"/>
    <mergeCell ref="AN17:AO17"/>
    <mergeCell ref="C18:C20"/>
    <mergeCell ref="D18:F18"/>
    <mergeCell ref="L18:N18"/>
    <mergeCell ref="W18:Y18"/>
    <mergeCell ref="AB18:AC18"/>
    <mergeCell ref="AF18:AG18"/>
    <mergeCell ref="AJ18:AK18"/>
    <mergeCell ref="AN18:AO18"/>
    <mergeCell ref="D19:F19"/>
    <mergeCell ref="AL20:AM20"/>
    <mergeCell ref="AN20:AO20"/>
    <mergeCell ref="W15:Y15"/>
    <mergeCell ref="AB15:AC15"/>
    <mergeCell ref="AF15:AG15"/>
    <mergeCell ref="AJ15:AK15"/>
    <mergeCell ref="AN15:AO15"/>
    <mergeCell ref="AF16:AG16"/>
    <mergeCell ref="AJ16:AK16"/>
    <mergeCell ref="AN16:AO16"/>
    <mergeCell ref="G17:H17"/>
    <mergeCell ref="I17:J17"/>
    <mergeCell ref="L17:N17"/>
    <mergeCell ref="W17:Y17"/>
    <mergeCell ref="AB17:AC17"/>
    <mergeCell ref="AF17:AG17"/>
    <mergeCell ref="AJ17:AK17"/>
    <mergeCell ref="L16:N16"/>
    <mergeCell ref="O16:P16"/>
    <mergeCell ref="Q16:R16"/>
    <mergeCell ref="S16:T16"/>
    <mergeCell ref="W16:Y16"/>
    <mergeCell ref="AB16:AC16"/>
    <mergeCell ref="AB13:AC13"/>
    <mergeCell ref="AE13:AG13"/>
    <mergeCell ref="AJ13:AK13"/>
    <mergeCell ref="AN13:AO13"/>
    <mergeCell ref="C14:E14"/>
    <mergeCell ref="F14:G14"/>
    <mergeCell ref="L14:M14"/>
    <mergeCell ref="N14:O14"/>
    <mergeCell ref="W14:Y14"/>
    <mergeCell ref="AB14:AC14"/>
    <mergeCell ref="AF14:AG14"/>
    <mergeCell ref="AJ14:AK14"/>
    <mergeCell ref="AN14:AO14"/>
    <mergeCell ref="C11:D11"/>
    <mergeCell ref="H11:L11"/>
    <mergeCell ref="N11:R11"/>
    <mergeCell ref="W11:Y11"/>
    <mergeCell ref="AB11:AC11"/>
    <mergeCell ref="D9:E9"/>
    <mergeCell ref="H9:I9"/>
    <mergeCell ref="W9:Y9"/>
    <mergeCell ref="AB9:AC9"/>
    <mergeCell ref="W10:Y10"/>
    <mergeCell ref="AB10:AC10"/>
    <mergeCell ref="AE9:AG9"/>
    <mergeCell ref="AJ9:AK9"/>
    <mergeCell ref="AL7:AM7"/>
    <mergeCell ref="AN7:AO7"/>
    <mergeCell ref="V8:V19"/>
    <mergeCell ref="W8:Y8"/>
    <mergeCell ref="AB8:AC8"/>
    <mergeCell ref="AD8:AD19"/>
    <mergeCell ref="AE8:AG8"/>
    <mergeCell ref="AJ8:AK8"/>
    <mergeCell ref="AN8:AO8"/>
    <mergeCell ref="AN9:AO9"/>
    <mergeCell ref="AE11:AG11"/>
    <mergeCell ref="AJ11:AK11"/>
    <mergeCell ref="AN11:AO11"/>
    <mergeCell ref="W12:Y12"/>
    <mergeCell ref="AB12:AC12"/>
    <mergeCell ref="AE12:AG12"/>
    <mergeCell ref="AJ12:AK12"/>
    <mergeCell ref="AN12:AO12"/>
    <mergeCell ref="AE10:AG10"/>
    <mergeCell ref="AJ10:AK10"/>
    <mergeCell ref="AN10:AO10"/>
    <mergeCell ref="W13:Y13"/>
    <mergeCell ref="V6:AC6"/>
    <mergeCell ref="AD6:AK6"/>
    <mergeCell ref="AL6:AO6"/>
    <mergeCell ref="D7:L7"/>
    <mergeCell ref="V7:Y7"/>
    <mergeCell ref="Z7:AA7"/>
    <mergeCell ref="AB7:AC7"/>
    <mergeCell ref="AD7:AG7"/>
    <mergeCell ref="AH7:AI7"/>
    <mergeCell ref="AJ7:AK7"/>
    <mergeCell ref="B1:G1"/>
    <mergeCell ref="C4:C5"/>
    <mergeCell ref="D4:E4"/>
    <mergeCell ref="F4:L4"/>
    <mergeCell ref="W4:Y4"/>
    <mergeCell ref="Z4:AB5"/>
    <mergeCell ref="D5:E5"/>
    <mergeCell ref="F5:L5"/>
    <mergeCell ref="V5:W5"/>
    <mergeCell ref="X5:Y5"/>
  </mergeCells>
  <phoneticPr fontId="1"/>
  <conditionalFormatting sqref="G11 M11">
    <cfRule type="expression" dxfId="53" priority="46">
      <formula>$E$11="無"</formula>
    </cfRule>
  </conditionalFormatting>
  <conditionalFormatting sqref="AL21 AN21:AO21 AL8:AO20">
    <cfRule type="expression" dxfId="52" priority="45">
      <formula>$AC$5="■"</formula>
    </cfRule>
  </conditionalFormatting>
  <conditionalFormatting sqref="AM21">
    <cfRule type="expression" dxfId="51" priority="44">
      <formula>$AC$5="■"</formula>
    </cfRule>
  </conditionalFormatting>
  <conditionalFormatting sqref="AL34:AO40 AM27:AM33">
    <cfRule type="expression" dxfId="50" priority="43">
      <formula>$AC$24="■"</formula>
    </cfRule>
  </conditionalFormatting>
  <conditionalFormatting sqref="AL46:AO59">
    <cfRule type="expression" dxfId="49" priority="42">
      <formula>$AC$43="■"</formula>
    </cfRule>
  </conditionalFormatting>
  <conditionalFormatting sqref="AL65:AO78">
    <cfRule type="expression" dxfId="48" priority="41">
      <formula>$AC$62="■"</formula>
    </cfRule>
  </conditionalFormatting>
  <conditionalFormatting sqref="AL84:AO97">
    <cfRule type="expression" dxfId="47" priority="40">
      <formula>$AC$81="■"</formula>
    </cfRule>
  </conditionalFormatting>
  <conditionalFormatting sqref="F49:T74">
    <cfRule type="expression" dxfId="46" priority="39">
      <formula>AND($C49&lt;&gt;"",F49="")</formula>
    </cfRule>
  </conditionalFormatting>
  <conditionalFormatting sqref="AC4:AC5">
    <cfRule type="expression" dxfId="45" priority="37">
      <formula>AND($AC$4="■",$AC$5="■")</formula>
    </cfRule>
    <cfRule type="expression" dxfId="44" priority="38">
      <formula>AND($AC$4="□",$AC$5="□")</formula>
    </cfRule>
  </conditionalFormatting>
  <conditionalFormatting sqref="AC23:AC24">
    <cfRule type="expression" dxfId="43" priority="35">
      <formula>AND($AC$23="■",$AC$24="■")</formula>
    </cfRule>
    <cfRule type="expression" dxfId="42" priority="36">
      <formula>AND($AC$23="□",$AC$24="□")</formula>
    </cfRule>
  </conditionalFormatting>
  <conditionalFormatting sqref="AC42:AC43">
    <cfRule type="expression" dxfId="41" priority="33">
      <formula>AND($AC$42="■",$AC$43="■")</formula>
    </cfRule>
    <cfRule type="expression" dxfId="40" priority="34">
      <formula>AND($AC$42="□",$AC$43="□")</formula>
    </cfRule>
  </conditionalFormatting>
  <conditionalFormatting sqref="AC61:AC62">
    <cfRule type="expression" dxfId="39" priority="31">
      <formula>AND($AC$61="■",$AC$62="■")</formula>
    </cfRule>
    <cfRule type="expression" dxfId="38" priority="32">
      <formula>AND($AC$61="□",$AC$62="□")</formula>
    </cfRule>
  </conditionalFormatting>
  <conditionalFormatting sqref="AC80:AC81">
    <cfRule type="expression" dxfId="37" priority="29">
      <formula>AND($AC$80="■",$AC$81="■")</formula>
    </cfRule>
    <cfRule type="expression" dxfId="36" priority="30">
      <formula>AND($AC$80="□",$AC$81="□")</formula>
    </cfRule>
  </conditionalFormatting>
  <conditionalFormatting sqref="Z58 AH58 Z77 AH77 Z96 AH96">
    <cfRule type="expression" dxfId="35" priority="28">
      <formula>Z58=""</formula>
    </cfRule>
  </conditionalFormatting>
  <conditionalFormatting sqref="G34:G36 I34:I36">
    <cfRule type="expression" dxfId="34" priority="25">
      <formula>AND($D34&lt;&gt;"",G34="")</formula>
    </cfRule>
  </conditionalFormatting>
  <conditionalFormatting sqref="AB10:AC19">
    <cfRule type="expression" dxfId="33" priority="24">
      <formula>AND(W10&lt;&gt;"",AB10="")</formula>
    </cfRule>
  </conditionalFormatting>
  <conditionalFormatting sqref="AB28:AC38">
    <cfRule type="expression" dxfId="32" priority="23">
      <formula>AND(W28&lt;&gt;"",AB28="")</formula>
    </cfRule>
  </conditionalFormatting>
  <conditionalFormatting sqref="AB46:AC57">
    <cfRule type="expression" dxfId="31" priority="22">
      <formula>AND(W46&lt;&gt;"",AB46="")</formula>
    </cfRule>
  </conditionalFormatting>
  <conditionalFormatting sqref="AB65:AC76">
    <cfRule type="expression" dxfId="30" priority="21">
      <formula>AND(W65&lt;&gt;"",AB65="")</formula>
    </cfRule>
  </conditionalFormatting>
  <conditionalFormatting sqref="AB84:AC95">
    <cfRule type="expression" dxfId="29" priority="20">
      <formula>AND(W84&lt;&gt;"",AB84="")</formula>
    </cfRule>
  </conditionalFormatting>
  <conditionalFormatting sqref="Z10:Z19">
    <cfRule type="expression" dxfId="28" priority="19">
      <formula>AND(W10&lt;&gt;"",Z10="")</formula>
    </cfRule>
  </conditionalFormatting>
  <conditionalFormatting sqref="Z28:Z38">
    <cfRule type="expression" dxfId="27" priority="18">
      <formula>AND(W28&lt;&gt;"",Z28="")</formula>
    </cfRule>
  </conditionalFormatting>
  <conditionalFormatting sqref="Z46:Z57">
    <cfRule type="expression" dxfId="26" priority="17">
      <formula>AND(W46&lt;&gt;"",Z46="")</formula>
    </cfRule>
  </conditionalFormatting>
  <conditionalFormatting sqref="Z65:Z76">
    <cfRule type="expression" dxfId="25" priority="16">
      <formula>AND(W65&lt;&gt;"",Z65="")</formula>
    </cfRule>
  </conditionalFormatting>
  <conditionalFormatting sqref="V23:AO26 V34:AO38 V27 AD27:AG27 V40:AO40 V39:Y39 AA39:AG39 V42:AO59 V61:AO78 V80:AO97 V28:AG32 AI27:AI33 V33:AE33 AM27:AM33 AI39:AO39">
    <cfRule type="expression" dxfId="24" priority="15">
      <formula>$D$33=""</formula>
    </cfRule>
  </conditionalFormatting>
  <conditionalFormatting sqref="V42:AO59 V61:AO78 V80:AO97">
    <cfRule type="expression" dxfId="23" priority="14">
      <formula>$D$34=""</formula>
    </cfRule>
  </conditionalFormatting>
  <conditionalFormatting sqref="V61:AO78 V80:AO97">
    <cfRule type="expression" dxfId="22" priority="13">
      <formula>$D$35=""</formula>
    </cfRule>
  </conditionalFormatting>
  <conditionalFormatting sqref="V80:AO97">
    <cfRule type="expression" dxfId="21" priority="12">
      <formula>$D$36=""</formula>
    </cfRule>
  </conditionalFormatting>
  <conditionalFormatting sqref="V23:AO26 V6:AO6 V4:Y5 AC4:AO5 V16:AO19 V7:AG7 V8:V9 AD8:AG9 V21:AO21 V20:Y20 AA20:AG20 V10:AG13 AI8:AI15 V14:AE15 AL7:AO15 V34:AO38 V27 AD27:AG27 V40:AO40 V39:Y39 AI20:AO20 AA39:AG39 V42:AO59 V61:AO78 V80:AO97 V28:AG32 AI27:AI33 V33:AE33 AM27:AM33 AI39:AO39">
    <cfRule type="expression" dxfId="20" priority="11">
      <formula>$D$32=""</formula>
    </cfRule>
  </conditionalFormatting>
  <conditionalFormatting sqref="H11:L11">
    <cfRule type="expression" dxfId="19" priority="10">
      <formula>$E$11="無"</formula>
    </cfRule>
  </conditionalFormatting>
  <conditionalFormatting sqref="N11:R11">
    <cfRule type="expression" dxfId="18" priority="9">
      <formula>$E$11="無"</formula>
    </cfRule>
  </conditionalFormatting>
  <conditionalFormatting sqref="Z8:Z9">
    <cfRule type="expression" dxfId="17" priority="8">
      <formula>AND(W8&lt;&gt;"",Z8="")</formula>
    </cfRule>
  </conditionalFormatting>
  <conditionalFormatting sqref="Z20">
    <cfRule type="expression" dxfId="16" priority="7">
      <formula>Z20=""</formula>
    </cfRule>
  </conditionalFormatting>
  <conditionalFormatting sqref="AH20">
    <cfRule type="expression" dxfId="15" priority="6">
      <formula>AH20=""</formula>
    </cfRule>
  </conditionalFormatting>
  <conditionalFormatting sqref="AB27:AC27">
    <cfRule type="expression" dxfId="14" priority="5">
      <formula>AND(W27&lt;&gt;"",AB27="")</formula>
    </cfRule>
  </conditionalFormatting>
  <conditionalFormatting sqref="Z27">
    <cfRule type="expression" dxfId="13" priority="4">
      <formula>AND(W27&lt;&gt;"",Z27="")</formula>
    </cfRule>
  </conditionalFormatting>
  <conditionalFormatting sqref="Z39">
    <cfRule type="expression" dxfId="12" priority="3">
      <formula>Z39=""</formula>
    </cfRule>
  </conditionalFormatting>
  <conditionalFormatting sqref="AL27:AL33">
    <cfRule type="expression" dxfId="11" priority="2">
      <formula>$AC$24="■"</formula>
    </cfRule>
  </conditionalFormatting>
  <conditionalFormatting sqref="AH39">
    <cfRule type="expression" dxfId="10" priority="1">
      <formula>AH39=""</formula>
    </cfRule>
  </conditionalFormatting>
  <dataValidations disablePrompts="1" count="2">
    <dataValidation type="list" allowBlank="1" showInputMessage="1" showErrorMessage="1" sqref="E11">
      <formula1>"無,有"</formula1>
    </dataValidation>
    <dataValidation type="list" allowBlank="1" showInputMessage="1" showErrorMessage="1" sqref="AC4:AC5 AC23:AC24 AC42:AC43 AC61:AC62 AC80:AC81">
      <formula1>"□,■"</formula1>
    </dataValidation>
  </dataValidations>
  <pageMargins left="0.70866141732283472" right="0.70866141732283472" top="0.74803149606299213" bottom="0.74803149606299213" header="0.31496062992125984" footer="0.31496062992125984"/>
  <pageSetup paperSize="8" scale="36"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0"/>
  <sheetViews>
    <sheetView zoomScaleNormal="100" workbookViewId="0"/>
  </sheetViews>
  <sheetFormatPr defaultColWidth="9" defaultRowHeight="14.25"/>
  <cols>
    <col min="1" max="1" width="2.625" style="2" customWidth="1"/>
    <col min="2" max="2" width="30.125" style="2" customWidth="1"/>
    <col min="3" max="3" width="2.625" style="2" customWidth="1"/>
    <col min="4" max="4" width="17.125" style="2" customWidth="1"/>
    <col min="5" max="6" width="2.625" style="2" customWidth="1"/>
    <col min="7" max="7" width="17.125" style="2" customWidth="1"/>
    <col min="8" max="9" width="2.625" style="2" customWidth="1"/>
    <col min="10" max="10" width="17.125" style="2" customWidth="1"/>
    <col min="11" max="11" width="2.625" style="2" customWidth="1"/>
    <col min="12" max="12" width="8.625" style="2" customWidth="1"/>
    <col min="13" max="13" width="2.625" style="2" customWidth="1"/>
    <col min="14" max="14" width="17.125" style="2" customWidth="1"/>
    <col min="15" max="15" width="2.625" style="2" customWidth="1"/>
    <col min="16" max="16384" width="9" style="2"/>
  </cols>
  <sheetData>
    <row r="1" spans="1:15" ht="21" customHeight="1">
      <c r="O1" s="3" t="s">
        <v>13</v>
      </c>
    </row>
    <row r="2" spans="1:15" ht="24">
      <c r="A2" s="670" t="s">
        <v>2</v>
      </c>
      <c r="B2" s="670"/>
      <c r="C2" s="670"/>
      <c r="D2" s="670"/>
      <c r="E2" s="670"/>
      <c r="F2" s="670"/>
      <c r="G2" s="670"/>
      <c r="H2" s="670"/>
      <c r="I2" s="670"/>
      <c r="J2" s="670"/>
      <c r="K2" s="670"/>
      <c r="L2" s="670"/>
      <c r="M2" s="670"/>
      <c r="N2" s="670"/>
    </row>
    <row r="3" spans="1:15" ht="21" customHeight="1" thickBot="1">
      <c r="O3" s="5" t="s">
        <v>12</v>
      </c>
    </row>
    <row r="4" spans="1:15" s="4" customFormat="1" ht="36" customHeight="1">
      <c r="A4" s="673" t="s">
        <v>3</v>
      </c>
      <c r="B4" s="674"/>
      <c r="C4" s="671" t="s">
        <v>11</v>
      </c>
      <c r="D4" s="671"/>
      <c r="E4" s="671"/>
      <c r="F4" s="671" t="s">
        <v>10</v>
      </c>
      <c r="G4" s="671"/>
      <c r="H4" s="671"/>
      <c r="I4" s="671" t="s">
        <v>9</v>
      </c>
      <c r="J4" s="671"/>
      <c r="K4" s="671"/>
      <c r="L4" s="7" t="s">
        <v>7</v>
      </c>
      <c r="M4" s="671" t="s">
        <v>8</v>
      </c>
      <c r="N4" s="671"/>
      <c r="O4" s="672"/>
    </row>
    <row r="5" spans="1:15" ht="36" customHeight="1">
      <c r="A5" s="8" t="s">
        <v>165</v>
      </c>
      <c r="B5" s="282"/>
      <c r="C5" s="669"/>
      <c r="D5" s="669"/>
      <c r="E5" s="669"/>
      <c r="F5" s="669"/>
      <c r="G5" s="669"/>
      <c r="H5" s="669"/>
      <c r="I5" s="669"/>
      <c r="J5" s="669"/>
      <c r="K5" s="669"/>
      <c r="L5" s="11"/>
      <c r="M5" s="665"/>
      <c r="N5" s="666"/>
      <c r="O5" s="667"/>
    </row>
    <row r="6" spans="1:15" ht="21" customHeight="1">
      <c r="A6" s="333"/>
      <c r="B6" s="675" t="s">
        <v>210</v>
      </c>
      <c r="C6" s="334" t="s">
        <v>242</v>
      </c>
      <c r="D6" s="335"/>
      <c r="E6" s="336" t="s">
        <v>243</v>
      </c>
      <c r="F6" s="334" t="s">
        <v>242</v>
      </c>
      <c r="G6" s="335"/>
      <c r="H6" s="336" t="s">
        <v>243</v>
      </c>
      <c r="I6" s="334" t="s">
        <v>242</v>
      </c>
      <c r="J6" s="335"/>
      <c r="K6" s="336" t="s">
        <v>243</v>
      </c>
      <c r="L6" s="678" t="s">
        <v>214</v>
      </c>
      <c r="M6" s="334" t="s">
        <v>242</v>
      </c>
      <c r="N6" s="335"/>
      <c r="O6" s="337" t="s">
        <v>243</v>
      </c>
    </row>
    <row r="7" spans="1:15" ht="21" customHeight="1">
      <c r="A7" s="9"/>
      <c r="B7" s="676"/>
      <c r="C7" s="14"/>
      <c r="D7" s="13">
        <f>'交付申請（別紙２）'!M18</f>
        <v>0</v>
      </c>
      <c r="E7" s="303"/>
      <c r="F7" s="304"/>
      <c r="G7" s="13">
        <f>D7-J7</f>
        <v>0</v>
      </c>
      <c r="H7" s="303"/>
      <c r="I7" s="304"/>
      <c r="J7" s="13">
        <f>'交付申請（別紙２）'!S18</f>
        <v>0</v>
      </c>
      <c r="K7" s="40"/>
      <c r="L7" s="679"/>
      <c r="M7" s="14"/>
      <c r="N7" s="13">
        <f>'交付申請（別紙２）'!Z18</f>
        <v>0</v>
      </c>
      <c r="O7" s="41"/>
    </row>
    <row r="8" spans="1:15" ht="21" customHeight="1">
      <c r="A8" s="9"/>
      <c r="B8" s="675" t="s">
        <v>211</v>
      </c>
      <c r="C8" s="334" t="s">
        <v>242</v>
      </c>
      <c r="D8" s="335"/>
      <c r="E8" s="336" t="s">
        <v>243</v>
      </c>
      <c r="F8" s="334" t="s">
        <v>242</v>
      </c>
      <c r="G8" s="335"/>
      <c r="H8" s="336" t="s">
        <v>243</v>
      </c>
      <c r="I8" s="334" t="s">
        <v>242</v>
      </c>
      <c r="J8" s="335"/>
      <c r="K8" s="336" t="s">
        <v>243</v>
      </c>
      <c r="L8" s="678" t="s">
        <v>214</v>
      </c>
      <c r="M8" s="334" t="s">
        <v>242</v>
      </c>
      <c r="N8" s="335"/>
      <c r="O8" s="337" t="s">
        <v>243</v>
      </c>
    </row>
    <row r="9" spans="1:15" ht="21" customHeight="1" thickBot="1">
      <c r="A9" s="9"/>
      <c r="B9" s="677"/>
      <c r="C9" s="15"/>
      <c r="D9" s="12">
        <f>'交付申請（別紙２）'!M46</f>
        <v>0</v>
      </c>
      <c r="E9" s="305"/>
      <c r="F9" s="306"/>
      <c r="G9" s="12">
        <f>D9-J9</f>
        <v>0</v>
      </c>
      <c r="H9" s="305"/>
      <c r="I9" s="306"/>
      <c r="J9" s="12">
        <f>'交付申請（別紙２）'!S46</f>
        <v>0</v>
      </c>
      <c r="K9" s="42"/>
      <c r="L9" s="680"/>
      <c r="M9" s="15"/>
      <c r="N9" s="12">
        <f>'交付申請（別紙２）'!Z46</f>
        <v>0</v>
      </c>
      <c r="O9" s="43"/>
    </row>
    <row r="10" spans="1:15" ht="36" customHeight="1">
      <c r="A10" s="10" t="s">
        <v>6</v>
      </c>
      <c r="B10" s="44"/>
      <c r="C10" s="45"/>
      <c r="D10" s="46">
        <f>SUM(D7,D9)</f>
        <v>0</v>
      </c>
      <c r="E10" s="44"/>
      <c r="F10" s="45"/>
      <c r="G10" s="46">
        <f>SUM(G7,G9)</f>
        <v>0</v>
      </c>
      <c r="H10" s="44"/>
      <c r="I10" s="45"/>
      <c r="J10" s="46">
        <f>SUM(J7,J9)</f>
        <v>0</v>
      </c>
      <c r="K10" s="44"/>
      <c r="L10" s="47"/>
      <c r="M10" s="45"/>
      <c r="N10" s="46">
        <f>SUM(N7,N9)</f>
        <v>0</v>
      </c>
      <c r="O10" s="48"/>
    </row>
    <row r="11" spans="1:15" ht="36" customHeight="1">
      <c r="A11" s="339" t="s">
        <v>244</v>
      </c>
      <c r="B11" s="49"/>
      <c r="C11" s="340" t="s">
        <v>245</v>
      </c>
      <c r="D11" s="50" t="str">
        <f>IF(D6="",IF(D8="","",SUM(D6,D8)),SUM(D6,D8))</f>
        <v/>
      </c>
      <c r="E11" s="341" t="s">
        <v>246</v>
      </c>
      <c r="F11" s="340" t="s">
        <v>245</v>
      </c>
      <c r="G11" s="50" t="str">
        <f>IF(G6="",IF(G8="","",SUM(G6,G8)),SUM(G6,G8))</f>
        <v/>
      </c>
      <c r="H11" s="341" t="s">
        <v>246</v>
      </c>
      <c r="I11" s="340" t="s">
        <v>245</v>
      </c>
      <c r="J11" s="50" t="str">
        <f>IF(J6="",IF(J8="","",SUM(J6,J8)),SUM(J6,J8))</f>
        <v/>
      </c>
      <c r="K11" s="341" t="s">
        <v>246</v>
      </c>
      <c r="L11" s="342"/>
      <c r="M11" s="340" t="s">
        <v>245</v>
      </c>
      <c r="N11" s="50" t="str">
        <f>IF(N6="",IF(N8="","",SUM(N6,N8)),SUM(N6,N8))</f>
        <v/>
      </c>
      <c r="O11" s="343" t="s">
        <v>246</v>
      </c>
    </row>
    <row r="12" spans="1:15" ht="36" customHeight="1" thickBot="1">
      <c r="A12" s="344" t="s">
        <v>247</v>
      </c>
      <c r="B12" s="51"/>
      <c r="C12" s="681"/>
      <c r="D12" s="682"/>
      <c r="E12" s="683"/>
      <c r="F12" s="681"/>
      <c r="G12" s="682"/>
      <c r="H12" s="683"/>
      <c r="I12" s="681"/>
      <c r="J12" s="682"/>
      <c r="K12" s="683"/>
      <c r="L12" s="345"/>
      <c r="M12" s="52"/>
      <c r="N12" s="53" t="str">
        <f>IF(N11="","",N10-N11)</f>
        <v/>
      </c>
      <c r="O12" s="54"/>
    </row>
    <row r="13" spans="1:15" ht="21" customHeight="1">
      <c r="B13" s="16"/>
      <c r="C13" s="16"/>
      <c r="D13" s="16"/>
      <c r="E13" s="16"/>
      <c r="F13" s="16"/>
      <c r="G13" s="16"/>
      <c r="H13" s="16"/>
      <c r="I13" s="16"/>
      <c r="J13" s="16"/>
      <c r="K13" s="16"/>
      <c r="L13" s="16"/>
      <c r="M13" s="16"/>
      <c r="N13" s="16"/>
      <c r="O13" s="38" t="s">
        <v>15</v>
      </c>
    </row>
    <row r="14" spans="1:15" ht="21" customHeight="1">
      <c r="B14" s="36"/>
      <c r="C14" s="36"/>
      <c r="D14" s="36"/>
      <c r="E14" s="36"/>
      <c r="F14" s="36"/>
      <c r="G14" s="55" t="s">
        <v>16</v>
      </c>
      <c r="H14" s="668" t="str">
        <f>IF('交付申請（入力フォーム）'!E11="無","",'交付申請（入力フォーム）'!H11)</f>
        <v/>
      </c>
      <c r="I14" s="668"/>
      <c r="J14" s="668"/>
      <c r="K14" s="668"/>
      <c r="L14" s="668"/>
      <c r="M14" s="668"/>
      <c r="N14" s="668"/>
      <c r="O14" s="668"/>
    </row>
    <row r="15" spans="1:15" ht="21" customHeight="1">
      <c r="B15" s="16"/>
      <c r="C15" s="16"/>
      <c r="D15" s="16"/>
      <c r="E15" s="16"/>
      <c r="F15" s="16"/>
      <c r="G15" s="38" t="s">
        <v>17</v>
      </c>
      <c r="H15" s="664" t="str">
        <f>IF('交付申請（入力フォーム）'!E11="無","",'交付申請（入力フォーム）'!N11)</f>
        <v/>
      </c>
      <c r="I15" s="664"/>
      <c r="J15" s="664"/>
      <c r="K15" s="664"/>
      <c r="L15" s="664"/>
      <c r="M15" s="664"/>
      <c r="N15" s="664"/>
      <c r="O15" s="664"/>
    </row>
    <row r="16" spans="1:15" ht="18" customHeight="1">
      <c r="A16" s="1" t="s">
        <v>18</v>
      </c>
      <c r="B16" s="56"/>
      <c r="C16" s="16"/>
      <c r="D16" s="16"/>
      <c r="E16" s="16"/>
      <c r="F16" s="16"/>
      <c r="G16" s="16"/>
      <c r="H16" s="16"/>
      <c r="I16" s="16"/>
      <c r="J16" s="16"/>
      <c r="K16" s="16"/>
      <c r="L16" s="16"/>
      <c r="M16" s="16"/>
      <c r="N16" s="16"/>
      <c r="O16" s="16"/>
    </row>
    <row r="17" spans="1:15" ht="18" customHeight="1">
      <c r="A17" s="1"/>
      <c r="B17" s="56" t="s">
        <v>19</v>
      </c>
      <c r="C17" s="16"/>
      <c r="D17" s="16"/>
      <c r="E17" s="16"/>
      <c r="F17" s="16"/>
      <c r="G17" s="16"/>
      <c r="H17" s="16"/>
      <c r="I17" s="16"/>
      <c r="J17" s="16"/>
      <c r="K17" s="16"/>
      <c r="L17" s="16"/>
      <c r="M17" s="16"/>
      <c r="N17" s="16"/>
      <c r="O17" s="16"/>
    </row>
    <row r="18" spans="1:15" ht="18" customHeight="1">
      <c r="A18" s="1"/>
      <c r="B18" s="1" t="s">
        <v>20</v>
      </c>
    </row>
    <row r="19" spans="1:15" ht="18" customHeight="1">
      <c r="B19" s="1" t="s">
        <v>21</v>
      </c>
    </row>
    <row r="20" spans="1:15">
      <c r="O20" s="263" t="str">
        <f>CONCATENATE("プロジェクト名","（",'交付申請（入力フォーム）'!D7,"）")</f>
        <v>プロジェクト名（）</v>
      </c>
    </row>
  </sheetData>
  <sheetProtection password="87FE" sheet="1" selectLockedCells="1"/>
  <mergeCells count="19">
    <mergeCell ref="B6:B7"/>
    <mergeCell ref="B8:B9"/>
    <mergeCell ref="L6:L7"/>
    <mergeCell ref="L8:L9"/>
    <mergeCell ref="C12:E12"/>
    <mergeCell ref="F12:H12"/>
    <mergeCell ref="I12:K12"/>
    <mergeCell ref="A2:N2"/>
    <mergeCell ref="C4:E4"/>
    <mergeCell ref="C5:E5"/>
    <mergeCell ref="F4:H4"/>
    <mergeCell ref="I4:K4"/>
    <mergeCell ref="M4:O4"/>
    <mergeCell ref="A4:B4"/>
    <mergeCell ref="H15:O15"/>
    <mergeCell ref="M5:O5"/>
    <mergeCell ref="H14:O14"/>
    <mergeCell ref="F5:H5"/>
    <mergeCell ref="I5:K5"/>
  </mergeCells>
  <phoneticPr fontId="1"/>
  <conditionalFormatting sqref="N7">
    <cfRule type="cellIs" dxfId="9" priority="2" operator="greaterThan">
      <formula>ROUNDDOWN($J$7/2,0)</formula>
    </cfRule>
  </conditionalFormatting>
  <conditionalFormatting sqref="N9">
    <cfRule type="cellIs" dxfId="8" priority="1" operator="greaterThan">
      <formula>ROUNDDOWN($J$9/2,0)</formula>
    </cfRule>
  </conditionalFormatting>
  <printOptions horizontalCentered="1"/>
  <pageMargins left="0.78740157480314965" right="0.78740157480314965" top="0.78740157480314965" bottom="0.78740157480314965"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58"/>
  <sheetViews>
    <sheetView workbookViewId="0"/>
  </sheetViews>
  <sheetFormatPr defaultColWidth="9" defaultRowHeight="14.25"/>
  <cols>
    <col min="1" max="1" width="2.625" style="2" customWidth="1"/>
    <col min="2" max="2" width="10" style="2" customWidth="1"/>
    <col min="3" max="3" width="3.5" style="2" bestFit="1" customWidth="1"/>
    <col min="4" max="5" width="2.625" style="2" customWidth="1"/>
    <col min="6" max="6" width="10" style="2" customWidth="1"/>
    <col min="7" max="7" width="3.5" style="2" bestFit="1" customWidth="1"/>
    <col min="8" max="9" width="2.625" style="2" customWidth="1"/>
    <col min="10" max="10" width="11.625" style="2" customWidth="1"/>
    <col min="11" max="12" width="2.625" style="2" customWidth="1"/>
    <col min="13" max="13" width="11.625" style="2" customWidth="1"/>
    <col min="14" max="15" width="2.625" style="2" customWidth="1"/>
    <col min="16" max="16" width="11.625" style="2" customWidth="1"/>
    <col min="17" max="18" width="2.625" style="2" customWidth="1"/>
    <col min="19" max="19" width="11.625" style="2" customWidth="1"/>
    <col min="20" max="20" width="2.625" style="2" customWidth="1"/>
    <col min="21" max="21" width="10.625" style="2" customWidth="1"/>
    <col min="22" max="22" width="2.625" style="2" customWidth="1"/>
    <col min="23" max="23" width="11.625" style="2" customWidth="1"/>
    <col min="24" max="25" width="2.625" style="2" customWidth="1"/>
    <col min="26" max="26" width="11.625" style="2" customWidth="1"/>
    <col min="27" max="27" width="3.625" style="2" customWidth="1"/>
    <col min="28" max="16384" width="9" style="2"/>
  </cols>
  <sheetData>
    <row r="1" spans="1:28" ht="21" customHeight="1">
      <c r="AA1" s="3" t="s">
        <v>22</v>
      </c>
    </row>
    <row r="2" spans="1:28" ht="28.5">
      <c r="A2" s="690" t="s">
        <v>23</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row>
    <row r="3" spans="1:28" ht="21" customHeight="1">
      <c r="A3" s="6" t="s">
        <v>85</v>
      </c>
      <c r="E3" s="6"/>
      <c r="AA3" s="3"/>
    </row>
    <row r="4" spans="1:28" ht="15" thickBot="1">
      <c r="AA4" s="5" t="s">
        <v>12</v>
      </c>
    </row>
    <row r="5" spans="1:28" ht="21" customHeight="1">
      <c r="A5" s="691" t="s">
        <v>32</v>
      </c>
      <c r="B5" s="685"/>
      <c r="C5" s="685"/>
      <c r="D5" s="686"/>
      <c r="E5" s="685" t="s">
        <v>102</v>
      </c>
      <c r="F5" s="685"/>
      <c r="G5" s="685"/>
      <c r="H5" s="686"/>
      <c r="I5" s="684" t="s">
        <v>24</v>
      </c>
      <c r="J5" s="685"/>
      <c r="K5" s="685"/>
      <c r="L5" s="685"/>
      <c r="M5" s="685"/>
      <c r="N5" s="686"/>
      <c r="O5" s="684" t="s">
        <v>27</v>
      </c>
      <c r="P5" s="685"/>
      <c r="Q5" s="685"/>
      <c r="R5" s="685"/>
      <c r="S5" s="685"/>
      <c r="T5" s="686"/>
      <c r="U5" s="696" t="s">
        <v>7</v>
      </c>
      <c r="V5" s="684" t="s">
        <v>1</v>
      </c>
      <c r="W5" s="685"/>
      <c r="X5" s="685"/>
      <c r="Y5" s="685"/>
      <c r="Z5" s="685"/>
      <c r="AA5" s="698"/>
      <c r="AB5" s="9"/>
    </row>
    <row r="6" spans="1:28" ht="21" customHeight="1">
      <c r="A6" s="692"/>
      <c r="B6" s="693"/>
      <c r="C6" s="693"/>
      <c r="D6" s="694"/>
      <c r="E6" s="693"/>
      <c r="F6" s="693"/>
      <c r="G6" s="693"/>
      <c r="H6" s="694"/>
      <c r="I6" s="687" t="s">
        <v>25</v>
      </c>
      <c r="J6" s="688"/>
      <c r="K6" s="689"/>
      <c r="L6" s="687" t="s">
        <v>26</v>
      </c>
      <c r="M6" s="688"/>
      <c r="N6" s="689"/>
      <c r="O6" s="687" t="s">
        <v>25</v>
      </c>
      <c r="P6" s="688"/>
      <c r="Q6" s="689"/>
      <c r="R6" s="687" t="s">
        <v>26</v>
      </c>
      <c r="S6" s="688"/>
      <c r="T6" s="689"/>
      <c r="U6" s="697"/>
      <c r="V6" s="687" t="s">
        <v>25</v>
      </c>
      <c r="W6" s="688"/>
      <c r="X6" s="689"/>
      <c r="Y6" s="687" t="s">
        <v>26</v>
      </c>
      <c r="Z6" s="688"/>
      <c r="AA6" s="695"/>
      <c r="AB6" s="9"/>
    </row>
    <row r="7" spans="1:28" ht="21" customHeight="1">
      <c r="A7" s="705">
        <f>'交付申請（入力フォーム）'!D32</f>
        <v>0</v>
      </c>
      <c r="B7" s="706"/>
      <c r="C7" s="706"/>
      <c r="D7" s="707"/>
      <c r="E7" s="349" t="s">
        <v>248</v>
      </c>
      <c r="F7" s="350"/>
      <c r="G7" s="351" t="s">
        <v>28</v>
      </c>
      <c r="H7" s="352" t="s">
        <v>249</v>
      </c>
      <c r="I7" s="349" t="s">
        <v>248</v>
      </c>
      <c r="J7" s="350"/>
      <c r="K7" s="352" t="s">
        <v>249</v>
      </c>
      <c r="L7" s="349" t="s">
        <v>248</v>
      </c>
      <c r="M7" s="350"/>
      <c r="N7" s="352" t="s">
        <v>249</v>
      </c>
      <c r="O7" s="349" t="s">
        <v>248</v>
      </c>
      <c r="P7" s="350"/>
      <c r="Q7" s="352" t="s">
        <v>249</v>
      </c>
      <c r="R7" s="349" t="s">
        <v>248</v>
      </c>
      <c r="S7" s="350"/>
      <c r="T7" s="352" t="s">
        <v>249</v>
      </c>
      <c r="U7" s="678" t="s">
        <v>214</v>
      </c>
      <c r="V7" s="349" t="s">
        <v>248</v>
      </c>
      <c r="W7" s="350"/>
      <c r="X7" s="352" t="s">
        <v>249</v>
      </c>
      <c r="Y7" s="349" t="s">
        <v>248</v>
      </c>
      <c r="Z7" s="350"/>
      <c r="AA7" s="353" t="s">
        <v>249</v>
      </c>
      <c r="AB7" s="9"/>
    </row>
    <row r="8" spans="1:28" ht="21" customHeight="1">
      <c r="A8" s="708"/>
      <c r="B8" s="668"/>
      <c r="C8" s="668"/>
      <c r="D8" s="709"/>
      <c r="E8" s="35"/>
      <c r="F8" s="98">
        <f>'交付申請（入力フォーム）'!G32</f>
        <v>0</v>
      </c>
      <c r="G8" s="35" t="s">
        <v>28</v>
      </c>
      <c r="H8" s="65"/>
      <c r="I8" s="64"/>
      <c r="J8" s="98">
        <f>'交付申請（入力フォーム）'!$Z$21</f>
        <v>0</v>
      </c>
      <c r="K8" s="65"/>
      <c r="L8" s="64"/>
      <c r="M8" s="98">
        <f>J8*F8</f>
        <v>0</v>
      </c>
      <c r="N8" s="65"/>
      <c r="O8" s="64"/>
      <c r="P8" s="98">
        <f>SUM('交付申請（入力フォーム）'!$Z$8:$Z$19)</f>
        <v>0</v>
      </c>
      <c r="Q8" s="65"/>
      <c r="R8" s="64"/>
      <c r="S8" s="98">
        <f t="shared" ref="S8:S16" si="0">P8*F8</f>
        <v>0</v>
      </c>
      <c r="T8" s="65"/>
      <c r="U8" s="679"/>
      <c r="V8" s="64"/>
      <c r="W8" s="98">
        <f>'補助対象事業費の内訳【タイプ1】（別添４ー１）'!$P$46</f>
        <v>0</v>
      </c>
      <c r="X8" s="65"/>
      <c r="Y8" s="64"/>
      <c r="Z8" s="98">
        <f>W8*F8</f>
        <v>0</v>
      </c>
      <c r="AA8" s="66"/>
      <c r="AB8" s="9"/>
    </row>
    <row r="9" spans="1:28" ht="21" customHeight="1">
      <c r="A9" s="705">
        <f>'交付申請（入力フォーム）'!D33</f>
        <v>0</v>
      </c>
      <c r="B9" s="706"/>
      <c r="C9" s="706"/>
      <c r="D9" s="707"/>
      <c r="E9" s="349" t="s">
        <v>248</v>
      </c>
      <c r="F9" s="350"/>
      <c r="G9" s="351" t="s">
        <v>28</v>
      </c>
      <c r="H9" s="352" t="s">
        <v>249</v>
      </c>
      <c r="I9" s="349" t="s">
        <v>248</v>
      </c>
      <c r="J9" s="350"/>
      <c r="K9" s="352" t="s">
        <v>249</v>
      </c>
      <c r="L9" s="349" t="s">
        <v>248</v>
      </c>
      <c r="M9" s="350"/>
      <c r="N9" s="352" t="s">
        <v>249</v>
      </c>
      <c r="O9" s="349" t="s">
        <v>248</v>
      </c>
      <c r="P9" s="350"/>
      <c r="Q9" s="352" t="s">
        <v>249</v>
      </c>
      <c r="R9" s="349" t="s">
        <v>248</v>
      </c>
      <c r="S9" s="350"/>
      <c r="T9" s="352" t="s">
        <v>249</v>
      </c>
      <c r="U9" s="713" t="s">
        <v>213</v>
      </c>
      <c r="V9" s="349" t="s">
        <v>248</v>
      </c>
      <c r="W9" s="350"/>
      <c r="X9" s="352" t="s">
        <v>249</v>
      </c>
      <c r="Y9" s="349" t="s">
        <v>248</v>
      </c>
      <c r="Z9" s="350"/>
      <c r="AA9" s="353" t="s">
        <v>249</v>
      </c>
      <c r="AB9" s="9"/>
    </row>
    <row r="10" spans="1:28" ht="21" customHeight="1">
      <c r="A10" s="708"/>
      <c r="B10" s="668"/>
      <c r="C10" s="668"/>
      <c r="D10" s="709"/>
      <c r="E10" s="35"/>
      <c r="F10" s="98">
        <f>'交付申請（入力フォーム）'!G33</f>
        <v>0</v>
      </c>
      <c r="G10" s="35" t="s">
        <v>28</v>
      </c>
      <c r="H10" s="65"/>
      <c r="I10" s="64"/>
      <c r="J10" s="98">
        <f>'交付申請（入力フォーム）'!$Z$40</f>
        <v>0</v>
      </c>
      <c r="K10" s="65"/>
      <c r="L10" s="64"/>
      <c r="M10" s="98">
        <f t="shared" ref="M10:M16" si="1">J10*F10</f>
        <v>0</v>
      </c>
      <c r="N10" s="65"/>
      <c r="O10" s="64"/>
      <c r="P10" s="98">
        <f>SUM('交付申請（入力フォーム）'!$Z$27:$Z$38)</f>
        <v>0</v>
      </c>
      <c r="Q10" s="65"/>
      <c r="R10" s="64"/>
      <c r="S10" s="98">
        <f t="shared" si="0"/>
        <v>0</v>
      </c>
      <c r="T10" s="65"/>
      <c r="U10" s="714"/>
      <c r="V10" s="64"/>
      <c r="W10" s="98">
        <f>'補助対象事業費の内訳【タイプ2】（別添４－２）'!$P$46</f>
        <v>0</v>
      </c>
      <c r="X10" s="65"/>
      <c r="Y10" s="64"/>
      <c r="Z10" s="98">
        <f t="shared" ref="Z10:Z16" si="2">W10*F10</f>
        <v>0</v>
      </c>
      <c r="AA10" s="66"/>
      <c r="AB10" s="9"/>
    </row>
    <row r="11" spans="1:28" ht="21" customHeight="1">
      <c r="A11" s="705">
        <f>'交付申請（入力フォーム）'!D34</f>
        <v>0</v>
      </c>
      <c r="B11" s="706"/>
      <c r="C11" s="706"/>
      <c r="D11" s="707"/>
      <c r="E11" s="349" t="s">
        <v>248</v>
      </c>
      <c r="F11" s="350"/>
      <c r="G11" s="351" t="s">
        <v>28</v>
      </c>
      <c r="H11" s="352" t="s">
        <v>249</v>
      </c>
      <c r="I11" s="349" t="s">
        <v>248</v>
      </c>
      <c r="J11" s="350"/>
      <c r="K11" s="352" t="s">
        <v>249</v>
      </c>
      <c r="L11" s="349" t="s">
        <v>248</v>
      </c>
      <c r="M11" s="350"/>
      <c r="N11" s="352" t="s">
        <v>249</v>
      </c>
      <c r="O11" s="349" t="s">
        <v>248</v>
      </c>
      <c r="P11" s="350"/>
      <c r="Q11" s="352" t="s">
        <v>249</v>
      </c>
      <c r="R11" s="349" t="s">
        <v>248</v>
      </c>
      <c r="S11" s="350"/>
      <c r="T11" s="352" t="s">
        <v>249</v>
      </c>
      <c r="U11" s="713" t="s">
        <v>213</v>
      </c>
      <c r="V11" s="349" t="s">
        <v>248</v>
      </c>
      <c r="W11" s="350"/>
      <c r="X11" s="352" t="s">
        <v>249</v>
      </c>
      <c r="Y11" s="349" t="s">
        <v>248</v>
      </c>
      <c r="Z11" s="350"/>
      <c r="AA11" s="353" t="s">
        <v>249</v>
      </c>
      <c r="AB11" s="9"/>
    </row>
    <row r="12" spans="1:28" ht="21" customHeight="1">
      <c r="A12" s="708"/>
      <c r="B12" s="668"/>
      <c r="C12" s="668"/>
      <c r="D12" s="709"/>
      <c r="E12" s="35"/>
      <c r="F12" s="98">
        <f>'交付申請（入力フォーム）'!G34</f>
        <v>0</v>
      </c>
      <c r="G12" s="35" t="s">
        <v>28</v>
      </c>
      <c r="H12" s="65"/>
      <c r="I12" s="64"/>
      <c r="J12" s="98">
        <f>'交付申請（入力フォーム）'!$Z$59</f>
        <v>0</v>
      </c>
      <c r="K12" s="65"/>
      <c r="L12" s="64"/>
      <c r="M12" s="98">
        <f t="shared" si="1"/>
        <v>0</v>
      </c>
      <c r="N12" s="65"/>
      <c r="O12" s="64"/>
      <c r="P12" s="98">
        <f>SUM('交付申請（入力フォーム）'!$Z$46:$Z$57)</f>
        <v>0</v>
      </c>
      <c r="Q12" s="65"/>
      <c r="R12" s="64"/>
      <c r="S12" s="98">
        <f t="shared" si="0"/>
        <v>0</v>
      </c>
      <c r="T12" s="65"/>
      <c r="U12" s="714"/>
      <c r="V12" s="64"/>
      <c r="W12" s="98">
        <f>'補助対象事業費の内訳【タイプ3】（別添４－３）'!$P$46</f>
        <v>0</v>
      </c>
      <c r="X12" s="65"/>
      <c r="Y12" s="64"/>
      <c r="Z12" s="98">
        <f t="shared" si="2"/>
        <v>0</v>
      </c>
      <c r="AA12" s="66"/>
      <c r="AB12" s="9"/>
    </row>
    <row r="13" spans="1:28" ht="21" customHeight="1">
      <c r="A13" s="705">
        <f>'交付申請（入力フォーム）'!D35</f>
        <v>0</v>
      </c>
      <c r="B13" s="706"/>
      <c r="C13" s="706"/>
      <c r="D13" s="707"/>
      <c r="E13" s="349" t="s">
        <v>248</v>
      </c>
      <c r="F13" s="350"/>
      <c r="G13" s="351" t="s">
        <v>28</v>
      </c>
      <c r="H13" s="352" t="s">
        <v>249</v>
      </c>
      <c r="I13" s="349" t="s">
        <v>248</v>
      </c>
      <c r="J13" s="350"/>
      <c r="K13" s="352" t="s">
        <v>249</v>
      </c>
      <c r="L13" s="349" t="s">
        <v>248</v>
      </c>
      <c r="M13" s="350"/>
      <c r="N13" s="352" t="s">
        <v>249</v>
      </c>
      <c r="O13" s="349" t="s">
        <v>248</v>
      </c>
      <c r="P13" s="350"/>
      <c r="Q13" s="352" t="s">
        <v>249</v>
      </c>
      <c r="R13" s="349" t="s">
        <v>248</v>
      </c>
      <c r="S13" s="350"/>
      <c r="T13" s="352" t="s">
        <v>249</v>
      </c>
      <c r="U13" s="713" t="s">
        <v>213</v>
      </c>
      <c r="V13" s="349" t="s">
        <v>248</v>
      </c>
      <c r="W13" s="350"/>
      <c r="X13" s="352" t="s">
        <v>249</v>
      </c>
      <c r="Y13" s="349" t="s">
        <v>248</v>
      </c>
      <c r="Z13" s="350"/>
      <c r="AA13" s="353" t="s">
        <v>249</v>
      </c>
      <c r="AB13" s="9"/>
    </row>
    <row r="14" spans="1:28" ht="21" customHeight="1">
      <c r="A14" s="708"/>
      <c r="B14" s="668"/>
      <c r="C14" s="668"/>
      <c r="D14" s="709"/>
      <c r="E14" s="35"/>
      <c r="F14" s="98">
        <f>'交付申請（入力フォーム）'!G35</f>
        <v>0</v>
      </c>
      <c r="G14" s="35" t="s">
        <v>28</v>
      </c>
      <c r="H14" s="65"/>
      <c r="I14" s="64"/>
      <c r="J14" s="98">
        <f>'交付申請（入力フォーム）'!$Z$78</f>
        <v>0</v>
      </c>
      <c r="K14" s="65"/>
      <c r="L14" s="64"/>
      <c r="M14" s="98">
        <f t="shared" ref="M14" si="3">J14*F14</f>
        <v>0</v>
      </c>
      <c r="N14" s="65"/>
      <c r="O14" s="64"/>
      <c r="P14" s="98">
        <f>SUM('交付申請（入力フォーム）'!$Z$65:$Z$76)</f>
        <v>0</v>
      </c>
      <c r="Q14" s="65"/>
      <c r="R14" s="64"/>
      <c r="S14" s="98">
        <f t="shared" ref="S14" si="4">P14*F14</f>
        <v>0</v>
      </c>
      <c r="T14" s="65"/>
      <c r="U14" s="714"/>
      <c r="V14" s="64"/>
      <c r="W14" s="98">
        <f>'補助対象事業費の内訳【タイプ4】（別添４－４）'!$P$46</f>
        <v>0</v>
      </c>
      <c r="X14" s="65"/>
      <c r="Y14" s="64"/>
      <c r="Z14" s="98">
        <f t="shared" ref="Z14" si="5">W14*F14</f>
        <v>0</v>
      </c>
      <c r="AA14" s="66"/>
      <c r="AB14" s="9"/>
    </row>
    <row r="15" spans="1:28" ht="21" customHeight="1">
      <c r="A15" s="705">
        <f>'交付申請（入力フォーム）'!D36</f>
        <v>0</v>
      </c>
      <c r="B15" s="706"/>
      <c r="C15" s="706"/>
      <c r="D15" s="707"/>
      <c r="E15" s="349" t="s">
        <v>248</v>
      </c>
      <c r="F15" s="350"/>
      <c r="G15" s="351" t="s">
        <v>28</v>
      </c>
      <c r="H15" s="352" t="s">
        <v>249</v>
      </c>
      <c r="I15" s="349" t="s">
        <v>248</v>
      </c>
      <c r="J15" s="350"/>
      <c r="K15" s="352" t="s">
        <v>249</v>
      </c>
      <c r="L15" s="349" t="s">
        <v>248</v>
      </c>
      <c r="M15" s="350"/>
      <c r="N15" s="352" t="s">
        <v>249</v>
      </c>
      <c r="O15" s="349" t="s">
        <v>248</v>
      </c>
      <c r="P15" s="350"/>
      <c r="Q15" s="352" t="s">
        <v>249</v>
      </c>
      <c r="R15" s="349" t="s">
        <v>248</v>
      </c>
      <c r="S15" s="350"/>
      <c r="T15" s="352" t="s">
        <v>249</v>
      </c>
      <c r="U15" s="713" t="s">
        <v>213</v>
      </c>
      <c r="V15" s="349" t="s">
        <v>248</v>
      </c>
      <c r="W15" s="350"/>
      <c r="X15" s="352" t="s">
        <v>249</v>
      </c>
      <c r="Y15" s="349" t="s">
        <v>248</v>
      </c>
      <c r="Z15" s="350"/>
      <c r="AA15" s="353" t="s">
        <v>249</v>
      </c>
      <c r="AB15" s="9"/>
    </row>
    <row r="16" spans="1:28" ht="21" customHeight="1" thickBot="1">
      <c r="A16" s="710"/>
      <c r="B16" s="711"/>
      <c r="C16" s="711"/>
      <c r="D16" s="712"/>
      <c r="E16" s="37"/>
      <c r="F16" s="39">
        <f>'交付申請（入力フォーム）'!G36</f>
        <v>0</v>
      </c>
      <c r="G16" s="37" t="s">
        <v>28</v>
      </c>
      <c r="H16" s="57"/>
      <c r="I16" s="58"/>
      <c r="J16" s="39">
        <f>'交付申請（入力フォーム）'!$Z$97</f>
        <v>0</v>
      </c>
      <c r="K16" s="57"/>
      <c r="L16" s="58"/>
      <c r="M16" s="39">
        <f t="shared" si="1"/>
        <v>0</v>
      </c>
      <c r="N16" s="57"/>
      <c r="O16" s="58"/>
      <c r="P16" s="39">
        <f>SUM('交付申請（入力フォーム）'!$Z$84:$Z$95)</f>
        <v>0</v>
      </c>
      <c r="Q16" s="57"/>
      <c r="R16" s="58"/>
      <c r="S16" s="39">
        <f t="shared" si="0"/>
        <v>0</v>
      </c>
      <c r="T16" s="57"/>
      <c r="U16" s="715"/>
      <c r="V16" s="58"/>
      <c r="W16" s="39">
        <f>'補助対象事業費の内訳【タイプ5】（別添４－５）'!$P$46</f>
        <v>0</v>
      </c>
      <c r="X16" s="57"/>
      <c r="Y16" s="58"/>
      <c r="Z16" s="39">
        <f t="shared" si="2"/>
        <v>0</v>
      </c>
      <c r="AA16" s="59"/>
      <c r="AB16" s="9"/>
    </row>
    <row r="17" spans="1:31" ht="21" customHeight="1">
      <c r="A17" s="716" t="s">
        <v>212</v>
      </c>
      <c r="B17" s="717"/>
      <c r="C17" s="717"/>
      <c r="D17" s="718"/>
      <c r="E17" s="351" t="s">
        <v>248</v>
      </c>
      <c r="F17" s="338"/>
      <c r="G17" s="351" t="s">
        <v>28</v>
      </c>
      <c r="H17" s="352" t="s">
        <v>249</v>
      </c>
      <c r="I17" s="699"/>
      <c r="J17" s="700"/>
      <c r="K17" s="701"/>
      <c r="L17" s="349" t="s">
        <v>248</v>
      </c>
      <c r="M17" s="338"/>
      <c r="N17" s="352" t="s">
        <v>249</v>
      </c>
      <c r="O17" s="699"/>
      <c r="P17" s="700"/>
      <c r="Q17" s="701"/>
      <c r="R17" s="349" t="s">
        <v>248</v>
      </c>
      <c r="S17" s="338"/>
      <c r="T17" s="352" t="s">
        <v>249</v>
      </c>
      <c r="U17" s="722"/>
      <c r="V17" s="699"/>
      <c r="W17" s="700"/>
      <c r="X17" s="701"/>
      <c r="Y17" s="349" t="s">
        <v>248</v>
      </c>
      <c r="Z17" s="338"/>
      <c r="AA17" s="353" t="s">
        <v>249</v>
      </c>
      <c r="AB17" s="9"/>
    </row>
    <row r="18" spans="1:31" ht="21" customHeight="1" thickBot="1">
      <c r="A18" s="719"/>
      <c r="B18" s="720"/>
      <c r="C18" s="720"/>
      <c r="D18" s="721"/>
      <c r="E18" s="37"/>
      <c r="F18" s="39">
        <f>SUM(F8,F10,F12,F14,F16)</f>
        <v>0</v>
      </c>
      <c r="G18" s="37" t="s">
        <v>28</v>
      </c>
      <c r="H18" s="57"/>
      <c r="I18" s="702"/>
      <c r="J18" s="703"/>
      <c r="K18" s="704"/>
      <c r="L18" s="58"/>
      <c r="M18" s="39">
        <f>SUM(M8,M10,M12,M14,M16)</f>
        <v>0</v>
      </c>
      <c r="N18" s="57"/>
      <c r="O18" s="702"/>
      <c r="P18" s="703"/>
      <c r="Q18" s="704"/>
      <c r="R18" s="58"/>
      <c r="S18" s="39">
        <f>SUM(S8,S10,S12,S14,S16)</f>
        <v>0</v>
      </c>
      <c r="T18" s="57"/>
      <c r="U18" s="723"/>
      <c r="V18" s="702"/>
      <c r="W18" s="703"/>
      <c r="X18" s="704"/>
      <c r="Y18" s="58"/>
      <c r="Z18" s="39">
        <f>SUM(Z8,Z10,Z12,Z14,Z16)</f>
        <v>0</v>
      </c>
      <c r="AA18" s="59"/>
      <c r="AB18" s="9"/>
    </row>
    <row r="19" spans="1:31" ht="18" customHeight="1">
      <c r="A19" s="56" t="s">
        <v>18</v>
      </c>
      <c r="B19" s="56"/>
      <c r="C19" s="16"/>
      <c r="D19" s="16"/>
      <c r="E19" s="56"/>
      <c r="F19" s="56"/>
      <c r="G19" s="16"/>
      <c r="H19" s="16"/>
      <c r="I19" s="16"/>
      <c r="J19" s="16"/>
      <c r="K19" s="16"/>
      <c r="L19" s="16"/>
      <c r="M19" s="16"/>
      <c r="N19" s="16"/>
      <c r="O19" s="16"/>
      <c r="P19" s="16"/>
      <c r="Q19" s="16"/>
      <c r="R19" s="16"/>
      <c r="S19" s="16"/>
      <c r="T19" s="16"/>
      <c r="U19" s="16"/>
      <c r="V19" s="16"/>
      <c r="W19" s="16"/>
      <c r="X19" s="16"/>
      <c r="Y19" s="16"/>
      <c r="Z19" s="16"/>
      <c r="AA19" s="16"/>
      <c r="AE19" s="283"/>
    </row>
    <row r="20" spans="1:31" ht="18" customHeight="1">
      <c r="A20" s="56"/>
      <c r="B20" s="60" t="s">
        <v>19</v>
      </c>
      <c r="C20" s="60"/>
      <c r="D20" s="60"/>
      <c r="E20" s="56"/>
      <c r="F20" s="60"/>
      <c r="G20" s="60"/>
      <c r="H20" s="60"/>
      <c r="I20" s="60"/>
      <c r="J20" s="60"/>
      <c r="K20" s="60"/>
      <c r="L20" s="60"/>
      <c r="M20" s="60"/>
      <c r="N20" s="60"/>
      <c r="O20" s="60"/>
      <c r="P20" s="60"/>
      <c r="Q20" s="60"/>
      <c r="R20" s="60"/>
      <c r="S20" s="60"/>
      <c r="T20" s="60"/>
      <c r="U20" s="60"/>
      <c r="V20" s="60"/>
      <c r="W20" s="60"/>
      <c r="X20" s="60"/>
      <c r="Y20" s="60"/>
      <c r="Z20" s="60"/>
      <c r="AA20" s="60"/>
    </row>
    <row r="21" spans="1:31" ht="18" customHeight="1">
      <c r="A21" s="56"/>
      <c r="B21" s="60" t="s">
        <v>29</v>
      </c>
      <c r="C21" s="60"/>
      <c r="D21" s="60"/>
      <c r="E21" s="56"/>
      <c r="F21" s="60"/>
      <c r="G21" s="60"/>
      <c r="H21" s="60"/>
      <c r="I21" s="60"/>
      <c r="J21" s="60"/>
      <c r="K21" s="60"/>
      <c r="L21" s="60"/>
      <c r="M21" s="60"/>
      <c r="N21" s="60"/>
      <c r="O21" s="60"/>
      <c r="P21" s="60"/>
      <c r="Q21" s="60"/>
      <c r="R21" s="60"/>
      <c r="S21" s="60"/>
      <c r="T21" s="60"/>
      <c r="U21" s="60"/>
      <c r="V21" s="60"/>
      <c r="W21" s="60"/>
      <c r="X21" s="60"/>
      <c r="Y21" s="60"/>
      <c r="Z21" s="60"/>
      <c r="AA21" s="60"/>
    </row>
    <row r="22" spans="1:31" ht="18" customHeight="1">
      <c r="A22" s="56"/>
      <c r="B22" s="60" t="s">
        <v>30</v>
      </c>
      <c r="C22" s="60"/>
      <c r="D22" s="60"/>
      <c r="E22" s="56"/>
      <c r="F22" s="60"/>
      <c r="G22" s="60"/>
      <c r="H22" s="60"/>
      <c r="I22" s="60"/>
      <c r="J22" s="60"/>
      <c r="K22" s="60"/>
      <c r="L22" s="60"/>
      <c r="M22" s="60"/>
      <c r="N22" s="60"/>
      <c r="O22" s="60"/>
      <c r="P22" s="60"/>
      <c r="Q22" s="60"/>
      <c r="R22" s="60"/>
      <c r="S22" s="60"/>
      <c r="T22" s="60"/>
      <c r="U22" s="60"/>
      <c r="V22" s="60"/>
      <c r="W22" s="60"/>
      <c r="X22" s="60"/>
      <c r="Y22" s="60"/>
      <c r="Z22" s="60"/>
      <c r="AA22" s="60"/>
    </row>
    <row r="23" spans="1:31" ht="18" customHeight="1">
      <c r="A23" s="56"/>
      <c r="B23" s="60" t="s">
        <v>203</v>
      </c>
      <c r="C23" s="60"/>
      <c r="D23" s="60"/>
      <c r="E23" s="56"/>
      <c r="F23" s="60"/>
      <c r="G23" s="60"/>
      <c r="H23" s="60"/>
      <c r="I23" s="60"/>
      <c r="J23" s="60"/>
      <c r="K23" s="60"/>
      <c r="L23" s="60"/>
      <c r="M23" s="60"/>
      <c r="N23" s="60"/>
      <c r="O23" s="60"/>
      <c r="P23" s="60"/>
      <c r="Q23" s="60"/>
      <c r="R23" s="60"/>
      <c r="S23" s="60"/>
      <c r="T23" s="60"/>
      <c r="U23" s="60"/>
      <c r="V23" s="60"/>
      <c r="W23" s="60"/>
      <c r="X23" s="60"/>
      <c r="Y23" s="60"/>
      <c r="Z23" s="60"/>
      <c r="AA23" s="60"/>
    </row>
    <row r="24" spans="1:31" ht="18" customHeight="1">
      <c r="A24" s="56"/>
      <c r="B24" s="60" t="s">
        <v>83</v>
      </c>
      <c r="C24" s="60"/>
      <c r="D24" s="60"/>
      <c r="E24" s="56"/>
      <c r="F24" s="60"/>
      <c r="G24" s="60"/>
      <c r="H24" s="60"/>
      <c r="I24" s="60"/>
      <c r="J24" s="60"/>
      <c r="K24" s="60"/>
      <c r="L24" s="60"/>
      <c r="M24" s="60"/>
      <c r="N24" s="60"/>
      <c r="O24" s="60"/>
      <c r="P24" s="60"/>
      <c r="Q24" s="60"/>
      <c r="R24" s="60"/>
      <c r="S24" s="60"/>
      <c r="T24" s="60"/>
      <c r="U24" s="60"/>
      <c r="V24" s="60"/>
      <c r="W24" s="60"/>
      <c r="X24" s="60"/>
      <c r="Y24" s="60"/>
      <c r="Z24" s="60"/>
      <c r="AA24" s="60"/>
    </row>
    <row r="25" spans="1:31" ht="18" customHeight="1">
      <c r="A25" s="56"/>
      <c r="B25" s="60" t="s">
        <v>84</v>
      </c>
      <c r="C25" s="60"/>
      <c r="D25" s="60"/>
      <c r="E25" s="56"/>
      <c r="F25" s="60"/>
      <c r="G25" s="60"/>
      <c r="H25" s="60"/>
      <c r="I25" s="60"/>
      <c r="J25" s="60"/>
      <c r="K25" s="60"/>
      <c r="L25" s="60"/>
      <c r="M25" s="60"/>
      <c r="N25" s="60"/>
      <c r="O25" s="60"/>
      <c r="P25" s="60"/>
      <c r="Q25" s="60"/>
      <c r="R25" s="60"/>
      <c r="S25" s="60"/>
      <c r="T25" s="60"/>
      <c r="U25" s="60"/>
      <c r="V25" s="60"/>
      <c r="W25" s="60"/>
      <c r="X25" s="60"/>
      <c r="Y25" s="60"/>
      <c r="Z25" s="60"/>
      <c r="AA25" s="60"/>
    </row>
    <row r="26" spans="1:31" ht="18" customHeight="1">
      <c r="A26" s="56"/>
      <c r="B26" s="60"/>
      <c r="C26" s="60"/>
      <c r="D26" s="60"/>
      <c r="E26" s="56"/>
      <c r="F26" s="60"/>
      <c r="G26" s="60"/>
      <c r="H26" s="60"/>
      <c r="I26" s="60"/>
      <c r="J26" s="60"/>
      <c r="K26" s="60"/>
      <c r="L26" s="60"/>
      <c r="M26" s="60"/>
      <c r="N26" s="60"/>
      <c r="O26" s="60"/>
      <c r="P26" s="60"/>
      <c r="Q26" s="60"/>
      <c r="R26" s="60"/>
      <c r="S26" s="60"/>
      <c r="T26" s="60"/>
      <c r="U26" s="60"/>
      <c r="V26" s="60"/>
      <c r="W26" s="60"/>
      <c r="X26" s="60"/>
      <c r="Y26" s="60"/>
      <c r="Z26" s="60"/>
      <c r="AA26" s="60"/>
    </row>
    <row r="27" spans="1:31" ht="18" customHeight="1">
      <c r="A27" s="56"/>
      <c r="B27" s="60"/>
      <c r="C27" s="60"/>
      <c r="D27" s="60"/>
      <c r="E27" s="56"/>
      <c r="F27" s="60"/>
      <c r="G27" s="60"/>
      <c r="H27" s="60"/>
      <c r="I27" s="60"/>
      <c r="J27" s="60"/>
      <c r="K27" s="60"/>
      <c r="L27" s="60"/>
      <c r="M27" s="60"/>
      <c r="N27" s="60"/>
      <c r="O27" s="60"/>
      <c r="P27" s="60"/>
      <c r="Q27" s="60"/>
      <c r="R27" s="60"/>
      <c r="S27" s="60"/>
      <c r="T27" s="60"/>
      <c r="U27" s="60"/>
      <c r="V27" s="60"/>
      <c r="W27" s="60"/>
      <c r="X27" s="60"/>
      <c r="Y27" s="60"/>
      <c r="Z27" s="60"/>
      <c r="AA27" s="60"/>
    </row>
    <row r="28" spans="1:31" ht="18" customHeight="1">
      <c r="A28" s="56"/>
      <c r="B28" s="60"/>
      <c r="C28" s="60"/>
      <c r="D28" s="60"/>
      <c r="E28" s="56"/>
      <c r="F28" s="60"/>
      <c r="G28" s="60"/>
      <c r="H28" s="60"/>
      <c r="I28" s="60"/>
      <c r="J28" s="60"/>
      <c r="K28" s="60"/>
      <c r="L28" s="60"/>
      <c r="M28" s="60"/>
      <c r="N28" s="60"/>
      <c r="O28" s="60"/>
      <c r="P28" s="60"/>
      <c r="Q28" s="60"/>
      <c r="R28" s="60"/>
      <c r="S28" s="60"/>
      <c r="T28" s="60"/>
      <c r="U28" s="60"/>
      <c r="V28" s="60"/>
      <c r="W28" s="60"/>
      <c r="X28" s="60"/>
      <c r="Y28" s="60"/>
      <c r="Z28" s="60"/>
      <c r="AA28" s="60"/>
    </row>
    <row r="29" spans="1:31" ht="18" customHeight="1">
      <c r="A29" s="56"/>
      <c r="B29" s="60"/>
      <c r="C29" s="60"/>
      <c r="D29" s="60"/>
      <c r="E29" s="56"/>
      <c r="F29" s="60"/>
      <c r="G29" s="60"/>
      <c r="H29" s="60"/>
      <c r="I29" s="60"/>
      <c r="J29" s="60"/>
      <c r="K29" s="60"/>
      <c r="L29" s="60"/>
      <c r="M29" s="60"/>
      <c r="N29" s="60"/>
      <c r="O29" s="60"/>
      <c r="P29" s="60"/>
      <c r="Q29" s="60"/>
      <c r="R29" s="60"/>
      <c r="S29" s="60"/>
      <c r="T29" s="60"/>
      <c r="U29" s="60"/>
      <c r="V29" s="60"/>
      <c r="W29" s="60"/>
      <c r="X29" s="60"/>
      <c r="Y29" s="60"/>
      <c r="Z29" s="60"/>
      <c r="AA29" s="60"/>
    </row>
    <row r="30" spans="1:31" ht="18"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99" t="str">
        <f>CONCATENATE("プロジェクト名","（",'交付申請（入力フォーム）'!D7,"）")</f>
        <v>プロジェクト名（）</v>
      </c>
    </row>
    <row r="31" spans="1:31" ht="21" customHeight="1">
      <c r="A31" s="61" t="s">
        <v>86</v>
      </c>
      <c r="B31" s="16"/>
      <c r="C31" s="16"/>
      <c r="D31" s="16"/>
      <c r="E31" s="61"/>
      <c r="F31" s="16"/>
      <c r="G31" s="16"/>
      <c r="H31" s="16"/>
      <c r="I31" s="16"/>
      <c r="J31" s="16"/>
      <c r="K31" s="16"/>
      <c r="L31" s="16"/>
      <c r="M31" s="16"/>
      <c r="N31" s="16"/>
      <c r="O31" s="16"/>
      <c r="P31" s="16"/>
      <c r="Q31" s="16"/>
      <c r="R31" s="16"/>
      <c r="S31" s="16"/>
      <c r="T31" s="16"/>
      <c r="U31" s="16"/>
      <c r="V31" s="16"/>
      <c r="W31" s="16"/>
      <c r="X31" s="16"/>
      <c r="Y31" s="16"/>
      <c r="Z31" s="16"/>
      <c r="AA31" s="38"/>
    </row>
    <row r="32" spans="1:31" ht="15" thickBo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62" t="s">
        <v>12</v>
      </c>
    </row>
    <row r="33" spans="1:28" ht="21" customHeight="1">
      <c r="A33" s="691" t="s">
        <v>32</v>
      </c>
      <c r="B33" s="685"/>
      <c r="C33" s="685"/>
      <c r="D33" s="686"/>
      <c r="E33" s="685" t="s">
        <v>102</v>
      </c>
      <c r="F33" s="685"/>
      <c r="G33" s="685"/>
      <c r="H33" s="686"/>
      <c r="I33" s="684" t="s">
        <v>24</v>
      </c>
      <c r="J33" s="685"/>
      <c r="K33" s="685"/>
      <c r="L33" s="685"/>
      <c r="M33" s="685"/>
      <c r="N33" s="686"/>
      <c r="O33" s="684" t="s">
        <v>27</v>
      </c>
      <c r="P33" s="685"/>
      <c r="Q33" s="685"/>
      <c r="R33" s="685"/>
      <c r="S33" s="685"/>
      <c r="T33" s="686"/>
      <c r="U33" s="696" t="s">
        <v>7</v>
      </c>
      <c r="V33" s="684" t="s">
        <v>1</v>
      </c>
      <c r="W33" s="685"/>
      <c r="X33" s="685"/>
      <c r="Y33" s="685"/>
      <c r="Z33" s="685"/>
      <c r="AA33" s="698"/>
      <c r="AB33" s="9"/>
    </row>
    <row r="34" spans="1:28" ht="21" customHeight="1">
      <c r="A34" s="692"/>
      <c r="B34" s="693"/>
      <c r="C34" s="693"/>
      <c r="D34" s="694"/>
      <c r="E34" s="693"/>
      <c r="F34" s="693"/>
      <c r="G34" s="693"/>
      <c r="H34" s="694"/>
      <c r="I34" s="687" t="s">
        <v>25</v>
      </c>
      <c r="J34" s="688"/>
      <c r="K34" s="689"/>
      <c r="L34" s="687" t="s">
        <v>26</v>
      </c>
      <c r="M34" s="688"/>
      <c r="N34" s="689"/>
      <c r="O34" s="687" t="s">
        <v>25</v>
      </c>
      <c r="P34" s="688"/>
      <c r="Q34" s="689"/>
      <c r="R34" s="687" t="s">
        <v>26</v>
      </c>
      <c r="S34" s="688"/>
      <c r="T34" s="689"/>
      <c r="U34" s="697"/>
      <c r="V34" s="687" t="s">
        <v>25</v>
      </c>
      <c r="W34" s="688"/>
      <c r="X34" s="689"/>
      <c r="Y34" s="687" t="s">
        <v>26</v>
      </c>
      <c r="Z34" s="688"/>
      <c r="AA34" s="695"/>
      <c r="AB34" s="9"/>
    </row>
    <row r="35" spans="1:28" ht="21" customHeight="1">
      <c r="A35" s="705">
        <f>'交付申請（入力フォーム）'!D32</f>
        <v>0</v>
      </c>
      <c r="B35" s="706"/>
      <c r="C35" s="706"/>
      <c r="D35" s="707"/>
      <c r="E35" s="349" t="s">
        <v>248</v>
      </c>
      <c r="F35" s="350"/>
      <c r="G35" s="351" t="s">
        <v>28</v>
      </c>
      <c r="H35" s="352" t="s">
        <v>249</v>
      </c>
      <c r="I35" s="349" t="s">
        <v>248</v>
      </c>
      <c r="J35" s="350"/>
      <c r="K35" s="352" t="s">
        <v>249</v>
      </c>
      <c r="L35" s="349" t="s">
        <v>248</v>
      </c>
      <c r="M35" s="350"/>
      <c r="N35" s="352" t="s">
        <v>249</v>
      </c>
      <c r="O35" s="349" t="s">
        <v>248</v>
      </c>
      <c r="P35" s="350"/>
      <c r="Q35" s="352" t="s">
        <v>249</v>
      </c>
      <c r="R35" s="349" t="s">
        <v>248</v>
      </c>
      <c r="S35" s="350"/>
      <c r="T35" s="352" t="s">
        <v>249</v>
      </c>
      <c r="U35" s="713" t="s">
        <v>213</v>
      </c>
      <c r="V35" s="349" t="s">
        <v>248</v>
      </c>
      <c r="W35" s="350"/>
      <c r="X35" s="352" t="s">
        <v>249</v>
      </c>
      <c r="Y35" s="349" t="s">
        <v>248</v>
      </c>
      <c r="Z35" s="350"/>
      <c r="AA35" s="353" t="s">
        <v>249</v>
      </c>
      <c r="AB35" s="9"/>
    </row>
    <row r="36" spans="1:28" ht="21" customHeight="1">
      <c r="A36" s="708"/>
      <c r="B36" s="668"/>
      <c r="C36" s="668"/>
      <c r="D36" s="709"/>
      <c r="E36" s="35"/>
      <c r="F36" s="98">
        <f>'交付申請（入力フォーム）'!$G$32</f>
        <v>0</v>
      </c>
      <c r="G36" s="35" t="s">
        <v>28</v>
      </c>
      <c r="H36" s="65"/>
      <c r="I36" s="64"/>
      <c r="J36" s="98">
        <f>'交付申請（入力フォーム）'!$AH$21</f>
        <v>0</v>
      </c>
      <c r="K36" s="65"/>
      <c r="L36" s="64"/>
      <c r="M36" s="98">
        <f t="shared" ref="M36:M44" si="6">J36*F36</f>
        <v>0</v>
      </c>
      <c r="N36" s="65"/>
      <c r="O36" s="64"/>
      <c r="P36" s="98">
        <f>'補助対象事業費の内訳【タイプ1】（別添４ー１）'!$L$49</f>
        <v>0</v>
      </c>
      <c r="Q36" s="65"/>
      <c r="R36" s="64"/>
      <c r="S36" s="98">
        <f t="shared" ref="S36:S44" si="7">P36*F36</f>
        <v>0</v>
      </c>
      <c r="T36" s="65"/>
      <c r="U36" s="714"/>
      <c r="V36" s="64"/>
      <c r="W36" s="98">
        <f>'補助対象事業費の内訳【タイプ1】（別添４ー１）'!$P$49</f>
        <v>0</v>
      </c>
      <c r="X36" s="65"/>
      <c r="Y36" s="64"/>
      <c r="Z36" s="98">
        <f t="shared" ref="Z36:Z44" si="8">W36*F36</f>
        <v>0</v>
      </c>
      <c r="AA36" s="66"/>
      <c r="AB36" s="9"/>
    </row>
    <row r="37" spans="1:28" ht="21" customHeight="1">
      <c r="A37" s="705">
        <f>'交付申請（入力フォーム）'!D33</f>
        <v>0</v>
      </c>
      <c r="B37" s="706"/>
      <c r="C37" s="706"/>
      <c r="D37" s="707"/>
      <c r="E37" s="349" t="s">
        <v>248</v>
      </c>
      <c r="F37" s="350"/>
      <c r="G37" s="351" t="s">
        <v>28</v>
      </c>
      <c r="H37" s="352" t="s">
        <v>249</v>
      </c>
      <c r="I37" s="349" t="s">
        <v>248</v>
      </c>
      <c r="J37" s="350"/>
      <c r="K37" s="352" t="s">
        <v>249</v>
      </c>
      <c r="L37" s="349" t="s">
        <v>248</v>
      </c>
      <c r="M37" s="350"/>
      <c r="N37" s="352" t="s">
        <v>249</v>
      </c>
      <c r="O37" s="349" t="s">
        <v>248</v>
      </c>
      <c r="P37" s="350"/>
      <c r="Q37" s="352" t="s">
        <v>249</v>
      </c>
      <c r="R37" s="349" t="s">
        <v>248</v>
      </c>
      <c r="S37" s="350"/>
      <c r="T37" s="352" t="s">
        <v>249</v>
      </c>
      <c r="U37" s="713" t="s">
        <v>213</v>
      </c>
      <c r="V37" s="349" t="s">
        <v>248</v>
      </c>
      <c r="W37" s="350"/>
      <c r="X37" s="352" t="s">
        <v>249</v>
      </c>
      <c r="Y37" s="349" t="s">
        <v>248</v>
      </c>
      <c r="Z37" s="350"/>
      <c r="AA37" s="353" t="s">
        <v>249</v>
      </c>
      <c r="AB37" s="9"/>
    </row>
    <row r="38" spans="1:28" ht="21" customHeight="1">
      <c r="A38" s="708"/>
      <c r="B38" s="668"/>
      <c r="C38" s="668"/>
      <c r="D38" s="709"/>
      <c r="E38" s="35"/>
      <c r="F38" s="98">
        <f>'交付申請（入力フォーム）'!$G$33</f>
        <v>0</v>
      </c>
      <c r="G38" s="35" t="s">
        <v>28</v>
      </c>
      <c r="H38" s="65"/>
      <c r="I38" s="64"/>
      <c r="J38" s="98">
        <f>'交付申請（入力フォーム）'!$AH$40</f>
        <v>0</v>
      </c>
      <c r="K38" s="65"/>
      <c r="L38" s="64"/>
      <c r="M38" s="98">
        <f t="shared" si="6"/>
        <v>0</v>
      </c>
      <c r="N38" s="65"/>
      <c r="O38" s="64"/>
      <c r="P38" s="98">
        <f>'補助対象事業費の内訳【タイプ2】（別添４－２）'!$L$49</f>
        <v>0</v>
      </c>
      <c r="Q38" s="65"/>
      <c r="R38" s="64"/>
      <c r="S38" s="98">
        <f t="shared" si="7"/>
        <v>0</v>
      </c>
      <c r="T38" s="65"/>
      <c r="U38" s="714"/>
      <c r="V38" s="64"/>
      <c r="W38" s="98">
        <f>'補助対象事業費の内訳【タイプ2】（別添４－２）'!$P$49</f>
        <v>0</v>
      </c>
      <c r="X38" s="65"/>
      <c r="Y38" s="64"/>
      <c r="Z38" s="98">
        <f>W38*F38</f>
        <v>0</v>
      </c>
      <c r="AA38" s="66"/>
      <c r="AB38" s="9"/>
    </row>
    <row r="39" spans="1:28" ht="21" customHeight="1">
      <c r="A39" s="705">
        <f>'交付申請（入力フォーム）'!D34</f>
        <v>0</v>
      </c>
      <c r="B39" s="706"/>
      <c r="C39" s="706"/>
      <c r="D39" s="707"/>
      <c r="E39" s="349" t="s">
        <v>248</v>
      </c>
      <c r="F39" s="350"/>
      <c r="G39" s="351" t="s">
        <v>28</v>
      </c>
      <c r="H39" s="352" t="s">
        <v>249</v>
      </c>
      <c r="I39" s="349" t="s">
        <v>248</v>
      </c>
      <c r="J39" s="350"/>
      <c r="K39" s="352" t="s">
        <v>249</v>
      </c>
      <c r="L39" s="349" t="s">
        <v>248</v>
      </c>
      <c r="M39" s="350"/>
      <c r="N39" s="352" t="s">
        <v>249</v>
      </c>
      <c r="O39" s="349" t="s">
        <v>248</v>
      </c>
      <c r="P39" s="350"/>
      <c r="Q39" s="352" t="s">
        <v>249</v>
      </c>
      <c r="R39" s="349" t="s">
        <v>248</v>
      </c>
      <c r="S39" s="350"/>
      <c r="T39" s="352" t="s">
        <v>249</v>
      </c>
      <c r="U39" s="713" t="s">
        <v>213</v>
      </c>
      <c r="V39" s="349" t="s">
        <v>248</v>
      </c>
      <c r="W39" s="350"/>
      <c r="X39" s="352" t="s">
        <v>249</v>
      </c>
      <c r="Y39" s="349" t="s">
        <v>248</v>
      </c>
      <c r="Z39" s="350"/>
      <c r="AA39" s="353" t="s">
        <v>249</v>
      </c>
      <c r="AB39" s="9"/>
    </row>
    <row r="40" spans="1:28" ht="21" customHeight="1">
      <c r="A40" s="708"/>
      <c r="B40" s="668"/>
      <c r="C40" s="668"/>
      <c r="D40" s="709"/>
      <c r="E40" s="35"/>
      <c r="F40" s="98">
        <f>'交付申請（入力フォーム）'!$G$34</f>
        <v>0</v>
      </c>
      <c r="G40" s="35" t="s">
        <v>28</v>
      </c>
      <c r="H40" s="65"/>
      <c r="I40" s="64"/>
      <c r="J40" s="98">
        <f>'交付申請（入力フォーム）'!$AH$59</f>
        <v>0</v>
      </c>
      <c r="K40" s="65"/>
      <c r="L40" s="64"/>
      <c r="M40" s="98">
        <f t="shared" si="6"/>
        <v>0</v>
      </c>
      <c r="N40" s="65"/>
      <c r="O40" s="64"/>
      <c r="P40" s="98">
        <f>'補助対象事業費の内訳【タイプ3】（別添４－３）'!$L$49</f>
        <v>0</v>
      </c>
      <c r="Q40" s="65"/>
      <c r="R40" s="64"/>
      <c r="S40" s="98">
        <f t="shared" si="7"/>
        <v>0</v>
      </c>
      <c r="T40" s="65"/>
      <c r="U40" s="714"/>
      <c r="V40" s="64"/>
      <c r="W40" s="98">
        <f>'補助対象事業費の内訳【タイプ3】（別添４－３）'!$P$49</f>
        <v>0</v>
      </c>
      <c r="X40" s="65"/>
      <c r="Y40" s="64"/>
      <c r="Z40" s="98">
        <f>W40*F40</f>
        <v>0</v>
      </c>
      <c r="AA40" s="66"/>
      <c r="AB40" s="9"/>
    </row>
    <row r="41" spans="1:28" ht="21" customHeight="1">
      <c r="A41" s="705">
        <f>'交付申請（入力フォーム）'!D35</f>
        <v>0</v>
      </c>
      <c r="B41" s="706"/>
      <c r="C41" s="706"/>
      <c r="D41" s="707"/>
      <c r="E41" s="36" t="s">
        <v>248</v>
      </c>
      <c r="F41" s="338"/>
      <c r="G41" s="36" t="s">
        <v>28</v>
      </c>
      <c r="H41" s="346" t="s">
        <v>249</v>
      </c>
      <c r="I41" s="347" t="s">
        <v>248</v>
      </c>
      <c r="J41" s="350"/>
      <c r="K41" s="346" t="s">
        <v>249</v>
      </c>
      <c r="L41" s="347" t="s">
        <v>248</v>
      </c>
      <c r="M41" s="338"/>
      <c r="N41" s="346" t="s">
        <v>249</v>
      </c>
      <c r="O41" s="347" t="s">
        <v>248</v>
      </c>
      <c r="P41" s="350"/>
      <c r="Q41" s="346" t="s">
        <v>249</v>
      </c>
      <c r="R41" s="347" t="s">
        <v>248</v>
      </c>
      <c r="S41" s="338"/>
      <c r="T41" s="346" t="s">
        <v>249</v>
      </c>
      <c r="U41" s="713" t="s">
        <v>213</v>
      </c>
      <c r="V41" s="347" t="s">
        <v>248</v>
      </c>
      <c r="W41" s="338"/>
      <c r="X41" s="346" t="s">
        <v>249</v>
      </c>
      <c r="Y41" s="347" t="s">
        <v>248</v>
      </c>
      <c r="Z41" s="338"/>
      <c r="AA41" s="348" t="s">
        <v>249</v>
      </c>
      <c r="AB41" s="9"/>
    </row>
    <row r="42" spans="1:28" ht="21" customHeight="1">
      <c r="A42" s="708"/>
      <c r="B42" s="668"/>
      <c r="C42" s="668"/>
      <c r="D42" s="709"/>
      <c r="E42" s="35"/>
      <c r="F42" s="98">
        <f>'交付申請（入力フォーム）'!$G$35</f>
        <v>0</v>
      </c>
      <c r="G42" s="35" t="s">
        <v>28</v>
      </c>
      <c r="H42" s="65"/>
      <c r="I42" s="64"/>
      <c r="J42" s="98">
        <f>'交付申請（入力フォーム）'!$AH$78</f>
        <v>0</v>
      </c>
      <c r="K42" s="65"/>
      <c r="L42" s="64"/>
      <c r="M42" s="98">
        <f t="shared" ref="M42" si="9">J42*F42</f>
        <v>0</v>
      </c>
      <c r="N42" s="65"/>
      <c r="O42" s="64"/>
      <c r="P42" s="98">
        <f>'補助対象事業費の内訳【タイプ4】（別添４－４）'!$L$49</f>
        <v>0</v>
      </c>
      <c r="Q42" s="65"/>
      <c r="R42" s="64"/>
      <c r="S42" s="98">
        <f t="shared" ref="S42" si="10">P42*F42</f>
        <v>0</v>
      </c>
      <c r="T42" s="65"/>
      <c r="U42" s="714"/>
      <c r="V42" s="64"/>
      <c r="W42" s="98">
        <f>'補助対象事業費の内訳【タイプ4】（別添４－４）'!$P$49</f>
        <v>0</v>
      </c>
      <c r="X42" s="65"/>
      <c r="Y42" s="64"/>
      <c r="Z42" s="98">
        <f t="shared" ref="Z42" si="11">W42*F42</f>
        <v>0</v>
      </c>
      <c r="AA42" s="66"/>
      <c r="AB42" s="9"/>
    </row>
    <row r="43" spans="1:28" ht="21" customHeight="1">
      <c r="A43" s="705">
        <f>'交付申請（入力フォーム）'!D36</f>
        <v>0</v>
      </c>
      <c r="B43" s="706"/>
      <c r="C43" s="706"/>
      <c r="D43" s="707"/>
      <c r="E43" s="36" t="s">
        <v>248</v>
      </c>
      <c r="F43" s="338"/>
      <c r="G43" s="36" t="s">
        <v>28</v>
      </c>
      <c r="H43" s="346" t="s">
        <v>249</v>
      </c>
      <c r="I43" s="347" t="s">
        <v>248</v>
      </c>
      <c r="J43" s="350"/>
      <c r="K43" s="346" t="s">
        <v>249</v>
      </c>
      <c r="L43" s="347" t="s">
        <v>248</v>
      </c>
      <c r="M43" s="338"/>
      <c r="N43" s="346" t="s">
        <v>249</v>
      </c>
      <c r="O43" s="347" t="s">
        <v>248</v>
      </c>
      <c r="P43" s="350"/>
      <c r="Q43" s="346" t="s">
        <v>249</v>
      </c>
      <c r="R43" s="347" t="s">
        <v>248</v>
      </c>
      <c r="S43" s="338"/>
      <c r="T43" s="346" t="s">
        <v>249</v>
      </c>
      <c r="U43" s="713" t="s">
        <v>213</v>
      </c>
      <c r="V43" s="347" t="s">
        <v>248</v>
      </c>
      <c r="W43" s="338"/>
      <c r="X43" s="346" t="s">
        <v>249</v>
      </c>
      <c r="Y43" s="347" t="s">
        <v>248</v>
      </c>
      <c r="Z43" s="338"/>
      <c r="AA43" s="348" t="s">
        <v>249</v>
      </c>
      <c r="AB43" s="9"/>
    </row>
    <row r="44" spans="1:28" ht="21" customHeight="1" thickBot="1">
      <c r="A44" s="710"/>
      <c r="B44" s="711"/>
      <c r="C44" s="711"/>
      <c r="D44" s="712"/>
      <c r="E44" s="37"/>
      <c r="F44" s="39">
        <f>'交付申請（入力フォーム）'!$G$36</f>
        <v>0</v>
      </c>
      <c r="G44" s="37" t="s">
        <v>28</v>
      </c>
      <c r="H44" s="57"/>
      <c r="I44" s="347"/>
      <c r="J44" s="338">
        <f>'交付申請（入力フォーム）'!$AH$97</f>
        <v>0</v>
      </c>
      <c r="K44" s="346"/>
      <c r="L44" s="58"/>
      <c r="M44" s="39">
        <f t="shared" si="6"/>
        <v>0</v>
      </c>
      <c r="N44" s="57"/>
      <c r="O44" s="58"/>
      <c r="P44" s="39">
        <f>'補助対象事業費の内訳【タイプ5】（別添４－５）'!$L$49</f>
        <v>0</v>
      </c>
      <c r="Q44" s="57"/>
      <c r="R44" s="58"/>
      <c r="S44" s="39">
        <f t="shared" si="7"/>
        <v>0</v>
      </c>
      <c r="T44" s="57"/>
      <c r="U44" s="715"/>
      <c r="V44" s="58"/>
      <c r="W44" s="39">
        <f>'補助対象事業費の内訳【タイプ5】（別添４－５）'!$P$49</f>
        <v>0</v>
      </c>
      <c r="X44" s="57"/>
      <c r="Y44" s="58"/>
      <c r="Z44" s="39">
        <f t="shared" si="8"/>
        <v>0</v>
      </c>
      <c r="AA44" s="59"/>
      <c r="AB44" s="9"/>
    </row>
    <row r="45" spans="1:28" ht="21" customHeight="1">
      <c r="A45" s="716" t="s">
        <v>215</v>
      </c>
      <c r="B45" s="717"/>
      <c r="C45" s="717"/>
      <c r="D45" s="718"/>
      <c r="E45" s="351" t="s">
        <v>248</v>
      </c>
      <c r="F45" s="338"/>
      <c r="G45" s="351" t="s">
        <v>28</v>
      </c>
      <c r="H45" s="352" t="s">
        <v>249</v>
      </c>
      <c r="I45" s="699"/>
      <c r="J45" s="700"/>
      <c r="K45" s="701"/>
      <c r="L45" s="349" t="s">
        <v>248</v>
      </c>
      <c r="M45" s="338"/>
      <c r="N45" s="352" t="s">
        <v>249</v>
      </c>
      <c r="O45" s="699"/>
      <c r="P45" s="700"/>
      <c r="Q45" s="701"/>
      <c r="R45" s="349" t="s">
        <v>248</v>
      </c>
      <c r="S45" s="338"/>
      <c r="T45" s="352" t="s">
        <v>249</v>
      </c>
      <c r="U45" s="722"/>
      <c r="V45" s="699"/>
      <c r="W45" s="700"/>
      <c r="X45" s="701"/>
      <c r="Y45" s="349" t="s">
        <v>248</v>
      </c>
      <c r="Z45" s="338"/>
      <c r="AA45" s="353" t="s">
        <v>249</v>
      </c>
      <c r="AB45" s="9"/>
    </row>
    <row r="46" spans="1:28" ht="21" customHeight="1" thickBot="1">
      <c r="A46" s="719"/>
      <c r="B46" s="720"/>
      <c r="C46" s="720"/>
      <c r="D46" s="721"/>
      <c r="E46" s="37"/>
      <c r="F46" s="39">
        <f>SUM(F36,F38,F40,F42,F44)</f>
        <v>0</v>
      </c>
      <c r="G46" s="37" t="s">
        <v>28</v>
      </c>
      <c r="H46" s="57"/>
      <c r="I46" s="702"/>
      <c r="J46" s="703"/>
      <c r="K46" s="704"/>
      <c r="L46" s="58"/>
      <c r="M46" s="39">
        <f>SUM(M36,M38,M40,M42,M44)</f>
        <v>0</v>
      </c>
      <c r="N46" s="57"/>
      <c r="O46" s="702"/>
      <c r="P46" s="703"/>
      <c r="Q46" s="704"/>
      <c r="R46" s="58"/>
      <c r="S46" s="39">
        <f>SUM(S36,S38,S40,S42,S44)</f>
        <v>0</v>
      </c>
      <c r="T46" s="57"/>
      <c r="U46" s="723"/>
      <c r="V46" s="702"/>
      <c r="W46" s="703"/>
      <c r="X46" s="704"/>
      <c r="Y46" s="58"/>
      <c r="Z46" s="39">
        <f>SUM(Z36,Z38,Z40,Z42,Z44)</f>
        <v>0</v>
      </c>
      <c r="AA46" s="59"/>
      <c r="AB46" s="9"/>
    </row>
    <row r="47" spans="1:28" ht="18" customHeight="1">
      <c r="A47" s="56" t="s">
        <v>18</v>
      </c>
      <c r="B47" s="56"/>
      <c r="C47" s="16"/>
      <c r="D47" s="16"/>
      <c r="E47" s="56"/>
      <c r="F47" s="56"/>
      <c r="G47" s="16"/>
      <c r="H47" s="16"/>
      <c r="I47" s="16"/>
      <c r="J47" s="16"/>
      <c r="K47" s="16"/>
      <c r="L47" s="16"/>
      <c r="M47" s="16"/>
      <c r="N47" s="16"/>
      <c r="O47" s="16"/>
      <c r="P47" s="16"/>
      <c r="Q47" s="16"/>
      <c r="R47" s="16"/>
      <c r="S47" s="16"/>
      <c r="T47" s="16"/>
      <c r="U47" s="16"/>
      <c r="V47" s="16"/>
      <c r="W47" s="16"/>
      <c r="X47" s="16"/>
      <c r="Y47" s="16"/>
      <c r="Z47" s="16"/>
      <c r="AA47" s="16"/>
    </row>
    <row r="48" spans="1:28" ht="18" customHeight="1">
      <c r="A48" s="56"/>
      <c r="B48" s="60" t="s">
        <v>19</v>
      </c>
      <c r="C48" s="60"/>
      <c r="D48" s="60"/>
      <c r="E48" s="56"/>
      <c r="F48" s="60"/>
      <c r="G48" s="60"/>
      <c r="H48" s="60"/>
      <c r="I48" s="60"/>
      <c r="J48" s="60"/>
      <c r="K48" s="60"/>
      <c r="L48" s="60"/>
      <c r="M48" s="60"/>
      <c r="N48" s="60"/>
      <c r="O48" s="60"/>
      <c r="P48" s="60"/>
      <c r="Q48" s="60"/>
      <c r="R48" s="60"/>
      <c r="S48" s="60"/>
      <c r="T48" s="60"/>
      <c r="U48" s="60"/>
      <c r="V48" s="60"/>
      <c r="W48" s="60"/>
      <c r="X48" s="60"/>
      <c r="Y48" s="60"/>
      <c r="Z48" s="60"/>
      <c r="AA48" s="60"/>
    </row>
    <row r="49" spans="1:27" ht="18" customHeight="1">
      <c r="A49" s="56"/>
      <c r="B49" s="60" t="s">
        <v>29</v>
      </c>
      <c r="C49" s="60"/>
      <c r="D49" s="60"/>
      <c r="E49" s="56"/>
      <c r="F49" s="60"/>
      <c r="G49" s="60"/>
      <c r="H49" s="60"/>
      <c r="I49" s="60"/>
      <c r="J49" s="60"/>
      <c r="K49" s="60"/>
      <c r="L49" s="60"/>
      <c r="M49" s="60"/>
      <c r="N49" s="60"/>
      <c r="O49" s="60"/>
      <c r="P49" s="60"/>
      <c r="Q49" s="60"/>
      <c r="R49" s="60"/>
      <c r="S49" s="60"/>
      <c r="T49" s="60"/>
      <c r="U49" s="60"/>
      <c r="V49" s="60"/>
      <c r="W49" s="60"/>
      <c r="X49" s="60"/>
      <c r="Y49" s="60"/>
      <c r="Z49" s="60"/>
      <c r="AA49" s="60"/>
    </row>
    <row r="50" spans="1:27" ht="18" customHeight="1">
      <c r="A50" s="56"/>
      <c r="B50" s="60" t="s">
        <v>30</v>
      </c>
      <c r="C50" s="60"/>
      <c r="D50" s="60"/>
      <c r="E50" s="56"/>
      <c r="F50" s="60"/>
      <c r="G50" s="60"/>
      <c r="H50" s="60"/>
      <c r="I50" s="60"/>
      <c r="J50" s="60"/>
      <c r="K50" s="60"/>
      <c r="L50" s="60"/>
      <c r="M50" s="60"/>
      <c r="N50" s="60"/>
      <c r="O50" s="60"/>
      <c r="P50" s="60"/>
      <c r="Q50" s="60"/>
      <c r="R50" s="60"/>
      <c r="S50" s="60"/>
      <c r="T50" s="60"/>
      <c r="U50" s="60"/>
      <c r="V50" s="60"/>
      <c r="W50" s="60"/>
      <c r="X50" s="60"/>
      <c r="Y50" s="60"/>
      <c r="Z50" s="60"/>
      <c r="AA50" s="60"/>
    </row>
    <row r="51" spans="1:27" ht="18" customHeight="1">
      <c r="A51" s="56"/>
      <c r="B51" s="60" t="s">
        <v>203</v>
      </c>
      <c r="C51" s="60"/>
      <c r="D51" s="60"/>
      <c r="E51" s="56"/>
      <c r="F51" s="60"/>
      <c r="G51" s="60"/>
      <c r="H51" s="60"/>
      <c r="I51" s="60"/>
      <c r="J51" s="60"/>
      <c r="K51" s="60"/>
      <c r="L51" s="60"/>
      <c r="M51" s="60"/>
      <c r="N51" s="60"/>
      <c r="O51" s="60"/>
      <c r="P51" s="60"/>
      <c r="Q51" s="60"/>
      <c r="R51" s="60"/>
      <c r="S51" s="60"/>
      <c r="T51" s="60"/>
      <c r="U51" s="60"/>
      <c r="V51" s="60"/>
      <c r="W51" s="60"/>
      <c r="X51" s="60"/>
      <c r="Y51" s="60"/>
      <c r="Z51" s="60"/>
      <c r="AA51" s="60"/>
    </row>
    <row r="52" spans="1:27" ht="18" customHeight="1">
      <c r="A52" s="56"/>
      <c r="B52" s="60" t="s">
        <v>83</v>
      </c>
      <c r="C52" s="60"/>
      <c r="D52" s="60"/>
      <c r="E52" s="56"/>
      <c r="F52" s="60"/>
      <c r="G52" s="60"/>
      <c r="H52" s="60"/>
      <c r="I52" s="60"/>
      <c r="J52" s="60"/>
      <c r="K52" s="60"/>
      <c r="L52" s="60"/>
      <c r="M52" s="60"/>
      <c r="N52" s="60"/>
      <c r="O52" s="60"/>
      <c r="P52" s="60"/>
      <c r="Q52" s="60"/>
      <c r="R52" s="60"/>
      <c r="S52" s="60"/>
      <c r="T52" s="60"/>
      <c r="U52" s="60"/>
      <c r="V52" s="60"/>
      <c r="W52" s="60"/>
      <c r="X52" s="60"/>
      <c r="Y52" s="60"/>
      <c r="Z52" s="60"/>
      <c r="AA52" s="60"/>
    </row>
    <row r="53" spans="1:27" ht="18" customHeight="1">
      <c r="A53" s="56"/>
      <c r="B53" s="60" t="s">
        <v>84</v>
      </c>
      <c r="C53" s="60"/>
      <c r="D53" s="60"/>
      <c r="E53" s="56"/>
      <c r="F53" s="60"/>
      <c r="G53" s="60"/>
      <c r="H53" s="60"/>
      <c r="I53" s="60"/>
      <c r="J53" s="60"/>
      <c r="K53" s="60"/>
      <c r="L53" s="60"/>
      <c r="M53" s="60"/>
      <c r="N53" s="60"/>
      <c r="O53" s="60"/>
      <c r="P53" s="60"/>
      <c r="Q53" s="60"/>
      <c r="R53" s="60"/>
      <c r="S53" s="60"/>
      <c r="T53" s="60"/>
      <c r="U53" s="60"/>
      <c r="V53" s="60"/>
      <c r="W53" s="60"/>
      <c r="X53" s="60"/>
      <c r="Y53" s="60"/>
      <c r="Z53" s="60"/>
      <c r="AA53" s="60"/>
    </row>
    <row r="54" spans="1:27" ht="18" customHeight="1">
      <c r="A54" s="56"/>
      <c r="B54" s="60"/>
      <c r="C54" s="60"/>
      <c r="D54" s="60"/>
      <c r="E54" s="56"/>
      <c r="F54" s="60"/>
      <c r="G54" s="60"/>
      <c r="H54" s="60"/>
      <c r="I54" s="60"/>
      <c r="J54" s="60"/>
      <c r="K54" s="60"/>
      <c r="L54" s="60"/>
      <c r="M54" s="60"/>
      <c r="N54" s="60"/>
      <c r="O54" s="60"/>
      <c r="P54" s="60"/>
      <c r="Q54" s="60"/>
      <c r="R54" s="60"/>
      <c r="S54" s="60"/>
      <c r="T54" s="60"/>
      <c r="U54" s="60"/>
      <c r="V54" s="60"/>
      <c r="W54" s="60"/>
      <c r="X54" s="60"/>
      <c r="Y54" s="60"/>
      <c r="Z54" s="60"/>
      <c r="AA54" s="60"/>
    </row>
    <row r="55" spans="1:27" ht="18" customHeight="1">
      <c r="A55" s="56"/>
      <c r="B55" s="60"/>
      <c r="C55" s="60"/>
      <c r="D55" s="60"/>
      <c r="E55" s="56"/>
      <c r="F55" s="60"/>
      <c r="G55" s="60"/>
      <c r="H55" s="60"/>
      <c r="I55" s="60"/>
      <c r="J55" s="60"/>
      <c r="K55" s="60"/>
      <c r="L55" s="60"/>
      <c r="M55" s="60"/>
      <c r="N55" s="60"/>
      <c r="O55" s="60"/>
      <c r="P55" s="60"/>
      <c r="Q55" s="60"/>
      <c r="R55" s="60"/>
      <c r="S55" s="60"/>
      <c r="T55" s="60"/>
      <c r="U55" s="60"/>
      <c r="V55" s="60"/>
      <c r="W55" s="60"/>
      <c r="X55" s="60"/>
      <c r="Y55" s="60"/>
      <c r="Z55" s="60"/>
      <c r="AA55" s="60"/>
    </row>
    <row r="56" spans="1:27" ht="18" customHeight="1">
      <c r="A56" s="56"/>
      <c r="B56" s="60"/>
      <c r="C56" s="60"/>
      <c r="D56" s="60"/>
      <c r="E56" s="56"/>
      <c r="F56" s="60"/>
      <c r="G56" s="60"/>
      <c r="H56" s="60"/>
      <c r="I56" s="60"/>
      <c r="J56" s="60"/>
      <c r="K56" s="60"/>
      <c r="L56" s="60"/>
      <c r="M56" s="60"/>
      <c r="N56" s="60"/>
      <c r="O56" s="60"/>
      <c r="P56" s="60"/>
      <c r="Q56" s="60"/>
      <c r="R56" s="60"/>
      <c r="S56" s="60"/>
      <c r="T56" s="60"/>
      <c r="U56" s="60"/>
      <c r="V56" s="60"/>
      <c r="W56" s="60"/>
      <c r="X56" s="60"/>
      <c r="Y56" s="60"/>
      <c r="Z56" s="60"/>
      <c r="AA56" s="60"/>
    </row>
    <row r="57" spans="1:27" ht="18" customHeight="1">
      <c r="A57" s="56"/>
      <c r="B57" s="60"/>
      <c r="C57" s="60"/>
      <c r="D57" s="60"/>
      <c r="E57" s="56"/>
      <c r="F57" s="60"/>
      <c r="G57" s="60"/>
      <c r="H57" s="60"/>
      <c r="I57" s="60"/>
      <c r="J57" s="60"/>
      <c r="K57" s="60"/>
      <c r="L57" s="60"/>
      <c r="M57" s="60"/>
      <c r="N57" s="60"/>
      <c r="O57" s="60"/>
      <c r="P57" s="60"/>
      <c r="Q57" s="60"/>
      <c r="R57" s="60"/>
      <c r="S57" s="60"/>
      <c r="T57" s="60"/>
      <c r="U57" s="60"/>
      <c r="V57" s="60"/>
      <c r="W57" s="60"/>
      <c r="X57" s="60"/>
      <c r="Y57" s="60"/>
      <c r="Z57" s="60"/>
      <c r="AA57" s="60"/>
    </row>
    <row r="58" spans="1:27" ht="18" customHeight="1">
      <c r="AA58" s="269" t="str">
        <f>CONCATENATE("プロジェクト名","（",'交付申請（入力フォーム）'!D7,"）")</f>
        <v>プロジェクト名（）</v>
      </c>
    </row>
  </sheetData>
  <sheetProtection password="87FE" sheet="1" selectLockedCells="1"/>
  <mergeCells count="55">
    <mergeCell ref="A45:D46"/>
    <mergeCell ref="I45:K46"/>
    <mergeCell ref="O45:Q46"/>
    <mergeCell ref="V45:X46"/>
    <mergeCell ref="U45:U46"/>
    <mergeCell ref="A43:D44"/>
    <mergeCell ref="U35:U36"/>
    <mergeCell ref="U37:U38"/>
    <mergeCell ref="U39:U40"/>
    <mergeCell ref="U41:U42"/>
    <mergeCell ref="U43:U44"/>
    <mergeCell ref="U15:U16"/>
    <mergeCell ref="A35:D36"/>
    <mergeCell ref="A37:D38"/>
    <mergeCell ref="A39:D40"/>
    <mergeCell ref="A41:D42"/>
    <mergeCell ref="A17:D18"/>
    <mergeCell ref="I17:K18"/>
    <mergeCell ref="O17:Q18"/>
    <mergeCell ref="U17:U18"/>
    <mergeCell ref="U7:U8"/>
    <mergeCell ref="A9:D10"/>
    <mergeCell ref="U9:U10"/>
    <mergeCell ref="A11:D12"/>
    <mergeCell ref="A13:D14"/>
    <mergeCell ref="U11:U12"/>
    <mergeCell ref="U13:U14"/>
    <mergeCell ref="I5:N5"/>
    <mergeCell ref="I6:K6"/>
    <mergeCell ref="E5:H6"/>
    <mergeCell ref="A7:D8"/>
    <mergeCell ref="A15:D16"/>
    <mergeCell ref="A5:D6"/>
    <mergeCell ref="L6:N6"/>
    <mergeCell ref="V34:X34"/>
    <mergeCell ref="V17:X18"/>
    <mergeCell ref="V5:AA5"/>
    <mergeCell ref="V6:X6"/>
    <mergeCell ref="Y6:AA6"/>
    <mergeCell ref="O5:T5"/>
    <mergeCell ref="O6:Q6"/>
    <mergeCell ref="R6:T6"/>
    <mergeCell ref="A2:AA2"/>
    <mergeCell ref="A33:D34"/>
    <mergeCell ref="I34:K34"/>
    <mergeCell ref="L34:N34"/>
    <mergeCell ref="O34:Q34"/>
    <mergeCell ref="R34:T34"/>
    <mergeCell ref="Y34:AA34"/>
    <mergeCell ref="E33:H34"/>
    <mergeCell ref="I33:N33"/>
    <mergeCell ref="O33:T33"/>
    <mergeCell ref="U33:U34"/>
    <mergeCell ref="V33:AA33"/>
    <mergeCell ref="U5:U6"/>
  </mergeCells>
  <phoneticPr fontId="1"/>
  <printOptions horizontalCentered="1"/>
  <pageMargins left="0.78740157480314965" right="0.59055118110236227" top="0.78740157480314965" bottom="0.78740157480314965" header="0.31496062992125984" footer="0.31496062992125984"/>
  <pageSetup paperSize="9" scale="84" orientation="landscape" r:id="rId1"/>
  <rowBreaks count="1" manualBreakCount="1">
    <brk id="30"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2"/>
  <sheetViews>
    <sheetView zoomScaleNormal="100" workbookViewId="0"/>
  </sheetViews>
  <sheetFormatPr defaultColWidth="9" defaultRowHeight="12"/>
  <cols>
    <col min="1" max="1" width="4.375" style="187" customWidth="1"/>
    <col min="2" max="3" width="20.5" style="188" customWidth="1"/>
    <col min="4" max="9" width="11" style="189" customWidth="1"/>
    <col min="10" max="10" width="7.875" style="188" customWidth="1"/>
    <col min="11" max="11" width="1.5" style="188" customWidth="1"/>
    <col min="12" max="12" width="3" style="188" customWidth="1"/>
    <col min="13" max="13" width="4.75" style="188" customWidth="1"/>
    <col min="14" max="21" width="9" style="188"/>
    <col min="22" max="22" width="4.125" style="188" customWidth="1"/>
    <col min="23" max="16384" width="9" style="188"/>
  </cols>
  <sheetData>
    <row r="1" spans="1:22" ht="21" customHeight="1">
      <c r="J1" s="407" t="s">
        <v>294</v>
      </c>
    </row>
    <row r="2" spans="1:22" s="18" customFormat="1" ht="24.75" customHeight="1">
      <c r="A2" s="172" t="s">
        <v>109</v>
      </c>
      <c r="D2" s="173"/>
      <c r="E2" s="173"/>
      <c r="F2" s="173"/>
      <c r="G2" s="173"/>
      <c r="H2" s="173"/>
      <c r="I2" s="173"/>
      <c r="J2" s="174" t="s">
        <v>110</v>
      </c>
      <c r="K2" s="174"/>
      <c r="L2" s="208"/>
      <c r="M2" s="208"/>
      <c r="N2" s="208"/>
      <c r="O2" s="208"/>
      <c r="P2" s="208"/>
      <c r="Q2" s="208"/>
      <c r="R2" s="208"/>
      <c r="S2" s="208"/>
      <c r="T2" s="208"/>
      <c r="U2" s="208"/>
    </row>
    <row r="3" spans="1:22" s="18" customFormat="1" ht="30" customHeight="1">
      <c r="A3" s="728" t="s">
        <v>61</v>
      </c>
      <c r="B3" s="728" t="s">
        <v>119</v>
      </c>
      <c r="C3" s="728" t="s">
        <v>111</v>
      </c>
      <c r="D3" s="731" t="s">
        <v>82</v>
      </c>
      <c r="E3" s="732"/>
      <c r="F3" s="733"/>
      <c r="G3" s="731" t="s">
        <v>69</v>
      </c>
      <c r="H3" s="732"/>
      <c r="I3" s="733"/>
      <c r="J3" s="728" t="s">
        <v>59</v>
      </c>
      <c r="K3" s="175"/>
      <c r="L3" s="208"/>
      <c r="M3" s="209"/>
      <c r="N3" s="208"/>
      <c r="O3" s="208"/>
      <c r="P3" s="208"/>
      <c r="Q3" s="208"/>
      <c r="R3" s="208"/>
      <c r="S3" s="208"/>
      <c r="T3" s="208"/>
      <c r="U3" s="208"/>
    </row>
    <row r="4" spans="1:22" s="18" customFormat="1" ht="35.25" customHeight="1">
      <c r="A4" s="729"/>
      <c r="B4" s="729"/>
      <c r="C4" s="729"/>
      <c r="D4" s="176" t="s">
        <v>112</v>
      </c>
      <c r="E4" s="177" t="s">
        <v>120</v>
      </c>
      <c r="F4" s="177" t="s">
        <v>122</v>
      </c>
      <c r="G4" s="176" t="s">
        <v>112</v>
      </c>
      <c r="H4" s="177" t="s">
        <v>120</v>
      </c>
      <c r="I4" s="177" t="s">
        <v>122</v>
      </c>
      <c r="J4" s="729"/>
      <c r="K4" s="175"/>
      <c r="L4" s="208"/>
      <c r="M4" s="209"/>
      <c r="N4" s="208"/>
      <c r="O4" s="208"/>
      <c r="P4" s="208"/>
      <c r="Q4" s="208"/>
      <c r="R4" s="208"/>
      <c r="S4" s="208"/>
      <c r="T4" s="208"/>
      <c r="U4" s="208"/>
    </row>
    <row r="5" spans="1:22" s="18" customFormat="1" ht="21.95" customHeight="1">
      <c r="A5" s="178">
        <v>1</v>
      </c>
      <c r="B5" s="271" t="str">
        <f>IF('交付申請（入力フォーム）'!C40="","",'交付申請（入力フォーム）'!C40)</f>
        <v/>
      </c>
      <c r="C5" s="271" t="str">
        <f>IF('交付申請（入力フォーム）'!F40="","",'交付申請（入力フォーム）'!F40)</f>
        <v/>
      </c>
      <c r="D5" s="312" t="str">
        <f>IF(B5="","",INDEX('交付申請（別紙２）'!$J$8:$W$16,IF($B5='交付申請（入力フォーム）'!$D$32,1,IF($B5='交付申請（入力フォーム）'!$D$33,3,IF($B5='交付申請（入力フォーム）'!$D$34,5,IF($B5='交付申請（入力フォーム）'!$D$35,7,IF($B5='交付申請（入力フォーム）'!$D$36,9,"エラー"))))),1))</f>
        <v/>
      </c>
      <c r="E5" s="312" t="str">
        <f>IF(C5="","",INDEX('交付申請（別紙２）'!$J$8:$W$16,IF($B5='交付申請（入力フォーム）'!$D$32,1,IF($B5='交付申請（入力フォーム）'!$D$33,3,IF($B5='交付申請（入力フォーム）'!$D$34,5,IF($B5='交付申請（入力フォーム）'!$D$35,7,IF($B5='交付申請（入力フォーム）'!$D$36,9,"エラー"))))),7))</f>
        <v/>
      </c>
      <c r="F5" s="312" t="str">
        <f>IF(D5="","",INDEX('交付申請（別紙２）'!$J$8:$W$16,IF($B5='交付申請（入力フォーム）'!$D$32,1,IF($B5='交付申請（入力フォーム）'!$D$33,3,IF($B5='交付申請（入力フォーム）'!$D$34,5,IF($B5='交付申請（入力フォーム）'!$D$35,7,IF($B5='交付申請（入力フォーム）'!$D$36,9,"エラー"))))),14))</f>
        <v/>
      </c>
      <c r="G5" s="312" t="str">
        <f>IF(B5="","",INDEX('交付申請（別紙２）'!$J$36:$W$44,IF($B5='交付申請（入力フォーム）'!$D$32,1,IF($B5='交付申請（入力フォーム）'!$D$33,3,IF($B5='交付申請（入力フォーム）'!$D$34,5,IF($B5='交付申請（入力フォーム）'!$D$35,7,IF($B5='交付申請（入力フォーム）'!$D$36,9,"エラー"))))),1))</f>
        <v/>
      </c>
      <c r="H5" s="312" t="str">
        <f>IF(C5="","",INDEX('交付申請（別紙２）'!$J$36:$W$44,IF($B5='交付申請（入力フォーム）'!$D$32,1,IF($B5='交付申請（入力フォーム）'!$D$33,3,IF($B5='交付申請（入力フォーム）'!$D$34,5,IF($B5='交付申請（入力フォーム）'!$D$35,7,IF($B5='交付申請（入力フォーム）'!$D$36,9,"エラー"))))),7))</f>
        <v/>
      </c>
      <c r="I5" s="312" t="str">
        <f>IF(D5="","",INDEX('交付申請（別紙２）'!$J$36:$W$44,IF($B5='交付申請（入力フォーム）'!$D$32,1,IF($B5='交付申請（入力フォーム）'!$D$33,3,IF($B5='交付申請（入力フォーム）'!$D$34,5,IF($B5='交付申請（入力フォーム）'!$D$35,7,IF($B5='交付申請（入力フォーム）'!$D$36,9,"エラー"))))),14))</f>
        <v/>
      </c>
      <c r="J5" s="179"/>
      <c r="L5" s="208"/>
      <c r="M5" s="210"/>
      <c r="N5" s="730"/>
      <c r="O5" s="730"/>
      <c r="P5" s="730"/>
      <c r="Q5" s="730"/>
      <c r="R5" s="730"/>
      <c r="S5" s="730"/>
      <c r="T5" s="730"/>
      <c r="U5" s="730"/>
    </row>
    <row r="6" spans="1:22" s="18" customFormat="1" ht="21.95" customHeight="1">
      <c r="A6" s="180">
        <v>2</v>
      </c>
      <c r="B6" s="271" t="str">
        <f>IF('交付申請（入力フォーム）'!C41="","",'交付申請（入力フォーム）'!C41)</f>
        <v/>
      </c>
      <c r="C6" s="271" t="str">
        <f>IF('交付申請（入力フォーム）'!F41="","",'交付申請（入力フォーム）'!F41)</f>
        <v/>
      </c>
      <c r="D6" s="313" t="str">
        <f>IF(B6="","",INDEX('交付申請（別紙２）'!$J$8:$W$16,IF($B6='交付申請（入力フォーム）'!$D$32,1,IF($B6='交付申請（入力フォーム）'!$D$33,3,IF($B6='交付申請（入力フォーム）'!$D$34,5,IF($B6='交付申請（入力フォーム）'!$D$35,7,IF($B6='交付申請（入力フォーム）'!$D$36,9,"エラー"))))),1))</f>
        <v/>
      </c>
      <c r="E6" s="313" t="str">
        <f>IF(C6="","",INDEX('交付申請（別紙２）'!$J$8:$W$16,IF($B6='交付申請（入力フォーム）'!$D$32,1,IF($B6='交付申請（入力フォーム）'!$D$33,3,IF($B6='交付申請（入力フォーム）'!$D$34,5,IF($B6='交付申請（入力フォーム）'!$D$35,7,IF($B6='交付申請（入力フォーム）'!$D$36,9,"エラー"))))),7))</f>
        <v/>
      </c>
      <c r="F6" s="313" t="str">
        <f>IF(D6="","",INDEX('交付申請（別紙２）'!$J$8:$W$16,IF($B6='交付申請（入力フォーム）'!$D$32,1,IF($B6='交付申請（入力フォーム）'!$D$33,3,IF($B6='交付申請（入力フォーム）'!$D$34,5,IF($B6='交付申請（入力フォーム）'!$D$35,7,IF($B6='交付申請（入力フォーム）'!$D$36,9,"エラー"))))),14))</f>
        <v/>
      </c>
      <c r="G6" s="313" t="str">
        <f>IF(B6="","",INDEX('交付申請（別紙２）'!$J$36:$W$44,IF($B6='交付申請（入力フォーム）'!$D$32,1,IF($B6='交付申請（入力フォーム）'!$D$33,3,IF($B6='交付申請（入力フォーム）'!$D$34,5,IF($B6='交付申請（入力フォーム）'!$D$35,7,IF($B6='交付申請（入力フォーム）'!$D$36,9,"エラー"))))),1))</f>
        <v/>
      </c>
      <c r="H6" s="313" t="str">
        <f>IF(C6="","",INDEX('交付申請（別紙２）'!$J$36:$W$44,IF($B6='交付申請（入力フォーム）'!$D$32,1,IF($B6='交付申請（入力フォーム）'!$D$33,3,IF($B6='交付申請（入力フォーム）'!$D$34,5,IF($B6='交付申請（入力フォーム）'!$D$35,7,IF($B6='交付申請（入力フォーム）'!$D$36,9,"エラー"))))),7))</f>
        <v/>
      </c>
      <c r="I6" s="313" t="str">
        <f>IF(D6="","",INDEX('交付申請（別紙２）'!$J$36:$W$44,IF($B6='交付申請（入力フォーム）'!$D$32,1,IF($B6='交付申請（入力フォーム）'!$D$33,3,IF($B6='交付申請（入力フォーム）'!$D$34,5,IF($B6='交付申請（入力フォーム）'!$D$35,7,IF($B6='交付申請（入力フォーム）'!$D$36,9,"エラー"))))),14))</f>
        <v/>
      </c>
      <c r="J6" s="181"/>
      <c r="L6" s="208"/>
      <c r="M6" s="208"/>
      <c r="N6" s="730"/>
      <c r="O6" s="730"/>
      <c r="P6" s="730"/>
      <c r="Q6" s="730"/>
      <c r="R6" s="730"/>
      <c r="S6" s="730"/>
      <c r="T6" s="730"/>
      <c r="U6" s="730"/>
    </row>
    <row r="7" spans="1:22" s="18" customFormat="1" ht="21.95" customHeight="1">
      <c r="A7" s="180">
        <v>3</v>
      </c>
      <c r="B7" s="271" t="str">
        <f>IF('交付申請（入力フォーム）'!C42="","",'交付申請（入力フォーム）'!C42)</f>
        <v/>
      </c>
      <c r="C7" s="271" t="str">
        <f>IF('交付申請（入力フォーム）'!F42="","",'交付申請（入力フォーム）'!F42)</f>
        <v/>
      </c>
      <c r="D7" s="313" t="str">
        <f>IF(B7="","",INDEX('交付申請（別紙２）'!$J$8:$W$16,IF($B7='交付申請（入力フォーム）'!$D$32,1,IF($B7='交付申請（入力フォーム）'!$D$33,3,IF($B7='交付申請（入力フォーム）'!$D$34,5,IF($B7='交付申請（入力フォーム）'!$D$35,7,IF($B7='交付申請（入力フォーム）'!$D$36,9,"エラー"))))),1))</f>
        <v/>
      </c>
      <c r="E7" s="313" t="str">
        <f>IF(C7="","",INDEX('交付申請（別紙２）'!$J$8:$W$16,IF($B7='交付申請（入力フォーム）'!$D$32,1,IF($B7='交付申請（入力フォーム）'!$D$33,3,IF($B7='交付申請（入力フォーム）'!$D$34,5,IF($B7='交付申請（入力フォーム）'!$D$35,7,IF($B7='交付申請（入力フォーム）'!$D$36,9,"エラー"))))),7))</f>
        <v/>
      </c>
      <c r="F7" s="313" t="str">
        <f>IF(D7="","",INDEX('交付申請（別紙２）'!$J$8:$W$16,IF($B7='交付申請（入力フォーム）'!$D$32,1,IF($B7='交付申請（入力フォーム）'!$D$33,3,IF($B7='交付申請（入力フォーム）'!$D$34,5,IF($B7='交付申請（入力フォーム）'!$D$35,7,IF($B7='交付申請（入力フォーム）'!$D$36,9,"エラー"))))),14))</f>
        <v/>
      </c>
      <c r="G7" s="313" t="str">
        <f>IF(B7="","",INDEX('交付申請（別紙２）'!$J$36:$W$44,IF($B7='交付申請（入力フォーム）'!$D$32,1,IF($B7='交付申請（入力フォーム）'!$D$33,3,IF($B7='交付申請（入力フォーム）'!$D$34,5,IF($B7='交付申請（入力フォーム）'!$D$35,7,IF($B7='交付申請（入力フォーム）'!$D$36,9,"エラー"))))),1))</f>
        <v/>
      </c>
      <c r="H7" s="313" t="str">
        <f>IF(C7="","",INDEX('交付申請（別紙２）'!$J$36:$W$44,IF($B7='交付申請（入力フォーム）'!$D$32,1,IF($B7='交付申請（入力フォーム）'!$D$33,3,IF($B7='交付申請（入力フォーム）'!$D$34,5,IF($B7='交付申請（入力フォーム）'!$D$35,7,IF($B7='交付申請（入力フォーム）'!$D$36,9,"エラー"))))),7))</f>
        <v/>
      </c>
      <c r="I7" s="313" t="str">
        <f>IF(D7="","",INDEX('交付申請（別紙２）'!$J$36:$W$44,IF($B7='交付申請（入力フォーム）'!$D$32,1,IF($B7='交付申請（入力フォーム）'!$D$33,3,IF($B7='交付申請（入力フォーム）'!$D$34,5,IF($B7='交付申請（入力フォーム）'!$D$35,7,IF($B7='交付申請（入力フォーム）'!$D$36,9,"エラー"))))),14))</f>
        <v/>
      </c>
      <c r="J7" s="181"/>
      <c r="L7" s="208"/>
      <c r="M7" s="211"/>
      <c r="N7" s="212"/>
      <c r="O7" s="212"/>
      <c r="P7" s="212"/>
      <c r="Q7" s="212"/>
      <c r="R7" s="212"/>
      <c r="S7" s="212"/>
      <c r="T7" s="212"/>
      <c r="U7" s="212"/>
    </row>
    <row r="8" spans="1:22" s="18" customFormat="1" ht="21.95" customHeight="1">
      <c r="A8" s="180">
        <v>4</v>
      </c>
      <c r="B8" s="271" t="str">
        <f>IF('交付申請（入力フォーム）'!C43="","",'交付申請（入力フォーム）'!C43)</f>
        <v/>
      </c>
      <c r="C8" s="271" t="str">
        <f>IF('交付申請（入力フォーム）'!F43="","",'交付申請（入力フォーム）'!F43)</f>
        <v/>
      </c>
      <c r="D8" s="313" t="str">
        <f>IF(B8="","",INDEX('交付申請（別紙２）'!$J$8:$W$16,IF($B8='交付申請（入力フォーム）'!$D$32,1,IF($B8='交付申請（入力フォーム）'!$D$33,3,IF($B8='交付申請（入力フォーム）'!$D$34,5,IF($B8='交付申請（入力フォーム）'!$D$35,7,IF($B8='交付申請（入力フォーム）'!$D$36,9,"エラー"))))),1))</f>
        <v/>
      </c>
      <c r="E8" s="313" t="str">
        <f>IF(C8="","",INDEX('交付申請（別紙２）'!$J$8:$W$16,IF($B8='交付申請（入力フォーム）'!$D$32,1,IF($B8='交付申請（入力フォーム）'!$D$33,3,IF($B8='交付申請（入力フォーム）'!$D$34,5,IF($B8='交付申請（入力フォーム）'!$D$35,7,IF($B8='交付申請（入力フォーム）'!$D$36,9,"エラー"))))),7))</f>
        <v/>
      </c>
      <c r="F8" s="313" t="str">
        <f>IF(D8="","",INDEX('交付申請（別紙２）'!$J$8:$W$16,IF($B8='交付申請（入力フォーム）'!$D$32,1,IF($B8='交付申請（入力フォーム）'!$D$33,3,IF($B8='交付申請（入力フォーム）'!$D$34,5,IF($B8='交付申請（入力フォーム）'!$D$35,7,IF($B8='交付申請（入力フォーム）'!$D$36,9,"エラー"))))),14))</f>
        <v/>
      </c>
      <c r="G8" s="313" t="str">
        <f>IF(B8="","",INDEX('交付申請（別紙２）'!$J$36:$W$44,IF($B8='交付申請（入力フォーム）'!$D$32,1,IF($B8='交付申請（入力フォーム）'!$D$33,3,IF($B8='交付申請（入力フォーム）'!$D$34,5,IF($B8='交付申請（入力フォーム）'!$D$35,7,IF($B8='交付申請（入力フォーム）'!$D$36,9,"エラー"))))),1))</f>
        <v/>
      </c>
      <c r="H8" s="313" t="str">
        <f>IF(C8="","",INDEX('交付申請（別紙２）'!$J$36:$W$44,IF($B8='交付申請（入力フォーム）'!$D$32,1,IF($B8='交付申請（入力フォーム）'!$D$33,3,IF($B8='交付申請（入力フォーム）'!$D$34,5,IF($B8='交付申請（入力フォーム）'!$D$35,7,IF($B8='交付申請（入力フォーム）'!$D$36,9,"エラー"))))),7))</f>
        <v/>
      </c>
      <c r="I8" s="313" t="str">
        <f>IF(D8="","",INDEX('交付申請（別紙２）'!$J$36:$W$44,IF($B8='交付申請（入力フォーム）'!$D$32,1,IF($B8='交付申請（入力フォーム）'!$D$33,3,IF($B8='交付申請（入力フォーム）'!$D$34,5,IF($B8='交付申請（入力フォーム）'!$D$35,7,IF($B8='交付申請（入力フォーム）'!$D$36,9,"エラー"))))),14))</f>
        <v/>
      </c>
      <c r="J8" s="181"/>
      <c r="L8" s="208"/>
      <c r="M8" s="211"/>
      <c r="N8" s="212"/>
      <c r="O8" s="212"/>
      <c r="P8" s="212"/>
      <c r="Q8" s="212"/>
      <c r="R8" s="212"/>
      <c r="S8" s="212"/>
      <c r="T8" s="212"/>
      <c r="U8" s="212"/>
    </row>
    <row r="9" spans="1:22" s="18" customFormat="1" ht="21.95" customHeight="1">
      <c r="A9" s="180">
        <v>5</v>
      </c>
      <c r="B9" s="271" t="str">
        <f>IF('交付申請（入力フォーム）'!C44="","",'交付申請（入力フォーム）'!C44)</f>
        <v/>
      </c>
      <c r="C9" s="271" t="str">
        <f>IF('交付申請（入力フォーム）'!F44="","",'交付申請（入力フォーム）'!F44)</f>
        <v/>
      </c>
      <c r="D9" s="313" t="str">
        <f>IF(B9="","",INDEX('交付申請（別紙２）'!$J$8:$W$16,IF($B9='交付申請（入力フォーム）'!$D$32,1,IF($B9='交付申請（入力フォーム）'!$D$33,3,IF($B9='交付申請（入力フォーム）'!$D$34,5,IF($B9='交付申請（入力フォーム）'!$D$35,7,IF($B9='交付申請（入力フォーム）'!$D$36,9,"エラー"))))),1))</f>
        <v/>
      </c>
      <c r="E9" s="313" t="str">
        <f>IF(C9="","",INDEX('交付申請（別紙２）'!$J$8:$W$16,IF($B9='交付申請（入力フォーム）'!$D$32,1,IF($B9='交付申請（入力フォーム）'!$D$33,3,IF($B9='交付申請（入力フォーム）'!$D$34,5,IF($B9='交付申請（入力フォーム）'!$D$35,7,IF($B9='交付申請（入力フォーム）'!$D$36,9,"エラー"))))),7))</f>
        <v/>
      </c>
      <c r="F9" s="313" t="str">
        <f>IF(D9="","",INDEX('交付申請（別紙２）'!$J$8:$W$16,IF($B9='交付申請（入力フォーム）'!$D$32,1,IF($B9='交付申請（入力フォーム）'!$D$33,3,IF($B9='交付申請（入力フォーム）'!$D$34,5,IF($B9='交付申請（入力フォーム）'!$D$35,7,IF($B9='交付申請（入力フォーム）'!$D$36,9,"エラー"))))),14))</f>
        <v/>
      </c>
      <c r="G9" s="313" t="str">
        <f>IF(B9="","",INDEX('交付申請（別紙２）'!$J$36:$W$44,IF($B9='交付申請（入力フォーム）'!$D$32,1,IF($B9='交付申請（入力フォーム）'!$D$33,3,IF($B9='交付申請（入力フォーム）'!$D$34,5,IF($B9='交付申請（入力フォーム）'!$D$35,7,IF($B9='交付申請（入力フォーム）'!$D$36,9,"エラー"))))),1))</f>
        <v/>
      </c>
      <c r="H9" s="313" t="str">
        <f>IF(C9="","",INDEX('交付申請（別紙２）'!$J$36:$W$44,IF($B9='交付申請（入力フォーム）'!$D$32,1,IF($B9='交付申請（入力フォーム）'!$D$33,3,IF($B9='交付申請（入力フォーム）'!$D$34,5,IF($B9='交付申請（入力フォーム）'!$D$35,7,IF($B9='交付申請（入力フォーム）'!$D$36,9,"エラー"))))),7))</f>
        <v/>
      </c>
      <c r="I9" s="313" t="str">
        <f>IF(D9="","",INDEX('交付申請（別紙２）'!$J$36:$W$44,IF($B9='交付申請（入力フォーム）'!$D$32,1,IF($B9='交付申請（入力フォーム）'!$D$33,3,IF($B9='交付申請（入力フォーム）'!$D$34,5,IF($B9='交付申請（入力フォーム）'!$D$35,7,IF($B9='交付申請（入力フォーム）'!$D$36,9,"エラー"))))),14))</f>
        <v/>
      </c>
      <c r="J9" s="181"/>
      <c r="L9" s="208"/>
      <c r="M9" s="210"/>
      <c r="N9" s="213"/>
      <c r="O9" s="214"/>
      <c r="P9" s="214"/>
      <c r="Q9" s="214"/>
      <c r="R9" s="214"/>
      <c r="S9" s="214"/>
      <c r="T9" s="214"/>
      <c r="U9" s="214"/>
    </row>
    <row r="10" spans="1:22" s="18" customFormat="1" ht="21.95" customHeight="1">
      <c r="A10" s="180">
        <v>6</v>
      </c>
      <c r="B10" s="271" t="str">
        <f>IF('交付申請（入力フォーム）'!C45="","",'交付申請（入力フォーム）'!C45)</f>
        <v/>
      </c>
      <c r="C10" s="271" t="str">
        <f>IF('交付申請（入力フォーム）'!F45="","",'交付申請（入力フォーム）'!F45)</f>
        <v/>
      </c>
      <c r="D10" s="313" t="str">
        <f>IF(B10="","",INDEX('交付申請（別紙２）'!$J$8:$W$16,IF($B10='交付申請（入力フォーム）'!$D$32,1,IF($B10='交付申請（入力フォーム）'!$D$33,3,IF($B10='交付申請（入力フォーム）'!$D$34,5,IF($B10='交付申請（入力フォーム）'!$D$35,7,IF($B10='交付申請（入力フォーム）'!$D$36,9,"エラー"))))),1))</f>
        <v/>
      </c>
      <c r="E10" s="313" t="str">
        <f>IF(C10="","",INDEX('交付申請（別紙２）'!$J$8:$W$16,IF($B10='交付申請（入力フォーム）'!$D$32,1,IF($B10='交付申請（入力フォーム）'!$D$33,3,IF($B10='交付申請（入力フォーム）'!$D$34,5,IF($B10='交付申請（入力フォーム）'!$D$35,7,IF($B10='交付申請（入力フォーム）'!$D$36,9,"エラー"))))),7))</f>
        <v/>
      </c>
      <c r="F10" s="313" t="str">
        <f>IF(D10="","",INDEX('交付申請（別紙２）'!$J$8:$W$16,IF($B10='交付申請（入力フォーム）'!$D$32,1,IF($B10='交付申請（入力フォーム）'!$D$33,3,IF($B10='交付申請（入力フォーム）'!$D$34,5,IF($B10='交付申請（入力フォーム）'!$D$35,7,IF($B10='交付申請（入力フォーム）'!$D$36,9,"エラー"))))),14))</f>
        <v/>
      </c>
      <c r="G10" s="313" t="str">
        <f>IF(B10="","",INDEX('交付申請（別紙２）'!$J$36:$W$44,IF($B10='交付申請（入力フォーム）'!$D$32,1,IF($B10='交付申請（入力フォーム）'!$D$33,3,IF($B10='交付申請（入力フォーム）'!$D$34,5,IF($B10='交付申請（入力フォーム）'!$D$35,7,IF($B10='交付申請（入力フォーム）'!$D$36,9,"エラー"))))),1))</f>
        <v/>
      </c>
      <c r="H10" s="313" t="str">
        <f>IF(C10="","",INDEX('交付申請（別紙２）'!$J$36:$W$44,IF($B10='交付申請（入力フォーム）'!$D$32,1,IF($B10='交付申請（入力フォーム）'!$D$33,3,IF($B10='交付申請（入力フォーム）'!$D$34,5,IF($B10='交付申請（入力フォーム）'!$D$35,7,IF($B10='交付申請（入力フォーム）'!$D$36,9,"エラー"))))),7))</f>
        <v/>
      </c>
      <c r="I10" s="313" t="str">
        <f>IF(D10="","",INDEX('交付申請（別紙２）'!$J$36:$W$44,IF($B10='交付申請（入力フォーム）'!$D$32,1,IF($B10='交付申請（入力フォーム）'!$D$33,3,IF($B10='交付申請（入力フォーム）'!$D$34,5,IF($B10='交付申請（入力フォーム）'!$D$35,7,IF($B10='交付申請（入力フォーム）'!$D$36,9,"エラー"))))),14))</f>
        <v/>
      </c>
      <c r="J10" s="181"/>
      <c r="L10" s="208"/>
      <c r="M10" s="210"/>
      <c r="N10" s="730"/>
      <c r="O10" s="730"/>
      <c r="P10" s="730"/>
      <c r="Q10" s="730"/>
      <c r="R10" s="730"/>
      <c r="S10" s="730"/>
      <c r="T10" s="730"/>
      <c r="U10" s="730"/>
      <c r="V10" s="182"/>
    </row>
    <row r="11" spans="1:22" s="18" customFormat="1" ht="21.95" customHeight="1">
      <c r="A11" s="180">
        <v>7</v>
      </c>
      <c r="B11" s="271" t="str">
        <f>IF('交付申請（入力フォーム）'!C46="","",'交付申請（入力フォーム）'!C46)</f>
        <v/>
      </c>
      <c r="C11" s="271" t="str">
        <f>IF('交付申請（入力フォーム）'!F46="","",'交付申請（入力フォーム）'!F46)</f>
        <v/>
      </c>
      <c r="D11" s="313" t="str">
        <f>IF(B11="","",INDEX('交付申請（別紙２）'!$J$8:$W$16,IF($B11='交付申請（入力フォーム）'!$D$32,1,IF($B11='交付申請（入力フォーム）'!$D$33,3,IF($B11='交付申請（入力フォーム）'!$D$34,5,IF($B11='交付申請（入力フォーム）'!$D$35,7,IF($B11='交付申請（入力フォーム）'!$D$36,9,"エラー"))))),1))</f>
        <v/>
      </c>
      <c r="E11" s="313" t="str">
        <f>IF(C11="","",INDEX('交付申請（別紙２）'!$J$8:$W$16,IF($B11='交付申請（入力フォーム）'!$D$32,1,IF($B11='交付申請（入力フォーム）'!$D$33,3,IF($B11='交付申請（入力フォーム）'!$D$34,5,IF($B11='交付申請（入力フォーム）'!$D$35,7,IF($B11='交付申請（入力フォーム）'!$D$36,9,"エラー"))))),7))</f>
        <v/>
      </c>
      <c r="F11" s="313" t="str">
        <f>IF(D11="","",INDEX('交付申請（別紙２）'!$J$8:$W$16,IF($B11='交付申請（入力フォーム）'!$D$32,1,IF($B11='交付申請（入力フォーム）'!$D$33,3,IF($B11='交付申請（入力フォーム）'!$D$34,5,IF($B11='交付申請（入力フォーム）'!$D$35,7,IF($B11='交付申請（入力フォーム）'!$D$36,9,"エラー"))))),14))</f>
        <v/>
      </c>
      <c r="G11" s="313" t="str">
        <f>IF(B11="","",INDEX('交付申請（別紙２）'!$J$36:$W$44,IF($B11='交付申請（入力フォーム）'!$D$32,1,IF($B11='交付申請（入力フォーム）'!$D$33,3,IF($B11='交付申請（入力フォーム）'!$D$34,5,IF($B11='交付申請（入力フォーム）'!$D$35,7,IF($B11='交付申請（入力フォーム）'!$D$36,9,"エラー"))))),1))</f>
        <v/>
      </c>
      <c r="H11" s="313" t="str">
        <f>IF(C11="","",INDEX('交付申請（別紙２）'!$J$36:$W$44,IF($B11='交付申請（入力フォーム）'!$D$32,1,IF($B11='交付申請（入力フォーム）'!$D$33,3,IF($B11='交付申請（入力フォーム）'!$D$34,5,IF($B11='交付申請（入力フォーム）'!$D$35,7,IF($B11='交付申請（入力フォーム）'!$D$36,9,"エラー"))))),7))</f>
        <v/>
      </c>
      <c r="I11" s="313" t="str">
        <f>IF(D11="","",INDEX('交付申請（別紙２）'!$J$36:$W$44,IF($B11='交付申請（入力フォーム）'!$D$32,1,IF($B11='交付申請（入力フォーム）'!$D$33,3,IF($B11='交付申請（入力フォーム）'!$D$34,5,IF($B11='交付申請（入力フォーム）'!$D$35,7,IF($B11='交付申請（入力フォーム）'!$D$36,9,"エラー"))))),14))</f>
        <v/>
      </c>
      <c r="J11" s="181"/>
      <c r="L11" s="208"/>
      <c r="M11" s="215"/>
      <c r="N11" s="212"/>
      <c r="O11" s="216"/>
      <c r="P11" s="216"/>
      <c r="Q11" s="216"/>
      <c r="R11" s="216"/>
      <c r="S11" s="216"/>
      <c r="T11" s="216"/>
      <c r="U11" s="216"/>
    </row>
    <row r="12" spans="1:22" s="18" customFormat="1" ht="21.95" customHeight="1">
      <c r="A12" s="180">
        <v>8</v>
      </c>
      <c r="B12" s="271" t="str">
        <f>IF('交付申請（入力フォーム）'!C47="","",'交付申請（入力フォーム）'!C47)</f>
        <v/>
      </c>
      <c r="C12" s="271" t="str">
        <f>IF('交付申請（入力フォーム）'!F47="","",'交付申請（入力フォーム）'!F47)</f>
        <v/>
      </c>
      <c r="D12" s="313" t="str">
        <f>IF(B12="","",INDEX('交付申請（別紙２）'!$J$8:$W$16,IF($B12='交付申請（入力フォーム）'!$D$32,1,IF($B12='交付申請（入力フォーム）'!$D$33,3,IF($B12='交付申請（入力フォーム）'!$D$34,5,IF($B12='交付申請（入力フォーム）'!$D$35,7,IF($B12='交付申請（入力フォーム）'!$D$36,9,"エラー"))))),1))</f>
        <v/>
      </c>
      <c r="E12" s="313" t="str">
        <f>IF(C12="","",INDEX('交付申請（別紙２）'!$J$8:$W$16,IF($B12='交付申請（入力フォーム）'!$D$32,1,IF($B12='交付申請（入力フォーム）'!$D$33,3,IF($B12='交付申請（入力フォーム）'!$D$34,5,IF($B12='交付申請（入力フォーム）'!$D$35,7,IF($B12='交付申請（入力フォーム）'!$D$36,9,"エラー"))))),7))</f>
        <v/>
      </c>
      <c r="F12" s="313" t="str">
        <f>IF(D12="","",INDEX('交付申請（別紙２）'!$J$8:$W$16,IF($B12='交付申請（入力フォーム）'!$D$32,1,IF($B12='交付申請（入力フォーム）'!$D$33,3,IF($B12='交付申請（入力フォーム）'!$D$34,5,IF($B12='交付申請（入力フォーム）'!$D$35,7,IF($B12='交付申請（入力フォーム）'!$D$36,9,"エラー"))))),14))</f>
        <v/>
      </c>
      <c r="G12" s="313" t="str">
        <f>IF(B12="","",INDEX('交付申請（別紙２）'!$J$36:$W$44,IF($B12='交付申請（入力フォーム）'!$D$32,1,IF($B12='交付申請（入力フォーム）'!$D$33,3,IF($B12='交付申請（入力フォーム）'!$D$34,5,IF($B12='交付申請（入力フォーム）'!$D$35,7,IF($B12='交付申請（入力フォーム）'!$D$36,9,"エラー"))))),1))</f>
        <v/>
      </c>
      <c r="H12" s="313" t="str">
        <f>IF(C12="","",INDEX('交付申請（別紙２）'!$J$36:$W$44,IF($B12='交付申請（入力フォーム）'!$D$32,1,IF($B12='交付申請（入力フォーム）'!$D$33,3,IF($B12='交付申請（入力フォーム）'!$D$34,5,IF($B12='交付申請（入力フォーム）'!$D$35,7,IF($B12='交付申請（入力フォーム）'!$D$36,9,"エラー"))))),7))</f>
        <v/>
      </c>
      <c r="I12" s="313" t="str">
        <f>IF(D12="","",INDEX('交付申請（別紙２）'!$J$36:$W$44,IF($B12='交付申請（入力フォーム）'!$D$32,1,IF($B12='交付申請（入力フォーム）'!$D$33,3,IF($B12='交付申請（入力フォーム）'!$D$34,5,IF($B12='交付申請（入力フォーム）'!$D$35,7,IF($B12='交付申請（入力フォーム）'!$D$36,9,"エラー"))))),14))</f>
        <v/>
      </c>
      <c r="J12" s="181"/>
      <c r="L12" s="208"/>
      <c r="M12" s="215"/>
      <c r="N12" s="208"/>
      <c r="O12" s="208"/>
      <c r="P12" s="208"/>
      <c r="Q12" s="208"/>
      <c r="R12" s="208"/>
      <c r="S12" s="208"/>
      <c r="T12" s="208"/>
      <c r="U12" s="208"/>
    </row>
    <row r="13" spans="1:22" s="18" customFormat="1" ht="21.95" customHeight="1">
      <c r="A13" s="180">
        <v>9</v>
      </c>
      <c r="B13" s="271" t="str">
        <f>IF('交付申請（入力フォーム）'!C48="","",'交付申請（入力フォーム）'!C48)</f>
        <v/>
      </c>
      <c r="C13" s="271" t="str">
        <f>IF('交付申請（入力フォーム）'!F48="","",'交付申請（入力フォーム）'!F48)</f>
        <v/>
      </c>
      <c r="D13" s="313" t="str">
        <f>IF(B13="","",INDEX('交付申請（別紙２）'!$J$8:$W$16,IF($B13='交付申請（入力フォーム）'!$D$32,1,IF($B13='交付申請（入力フォーム）'!$D$33,3,IF($B13='交付申請（入力フォーム）'!$D$34,5,IF($B13='交付申請（入力フォーム）'!$D$35,7,IF($B13='交付申請（入力フォーム）'!$D$36,9,"エラー"))))),1))</f>
        <v/>
      </c>
      <c r="E13" s="313" t="str">
        <f>IF(C13="","",INDEX('交付申請（別紙２）'!$J$8:$W$16,IF($B13='交付申請（入力フォーム）'!$D$32,1,IF($B13='交付申請（入力フォーム）'!$D$33,3,IF($B13='交付申請（入力フォーム）'!$D$34,5,IF($B13='交付申請（入力フォーム）'!$D$35,7,IF($B13='交付申請（入力フォーム）'!$D$36,9,"エラー"))))),7))</f>
        <v/>
      </c>
      <c r="F13" s="313" t="str">
        <f>IF(D13="","",INDEX('交付申請（別紙２）'!$J$8:$W$16,IF($B13='交付申請（入力フォーム）'!$D$32,1,IF($B13='交付申請（入力フォーム）'!$D$33,3,IF($B13='交付申請（入力フォーム）'!$D$34,5,IF($B13='交付申請（入力フォーム）'!$D$35,7,IF($B13='交付申請（入力フォーム）'!$D$36,9,"エラー"))))),14))</f>
        <v/>
      </c>
      <c r="G13" s="313" t="str">
        <f>IF(B13="","",INDEX('交付申請（別紙２）'!$J$36:$W$44,IF($B13='交付申請（入力フォーム）'!$D$32,1,IF($B13='交付申請（入力フォーム）'!$D$33,3,IF($B13='交付申請（入力フォーム）'!$D$34,5,IF($B13='交付申請（入力フォーム）'!$D$35,7,IF($B13='交付申請（入力フォーム）'!$D$36,9,"エラー"))))),1))</f>
        <v/>
      </c>
      <c r="H13" s="313" t="str">
        <f>IF(C13="","",INDEX('交付申請（別紙２）'!$J$36:$W$44,IF($B13='交付申請（入力フォーム）'!$D$32,1,IF($B13='交付申請（入力フォーム）'!$D$33,3,IF($B13='交付申請（入力フォーム）'!$D$34,5,IF($B13='交付申請（入力フォーム）'!$D$35,7,IF($B13='交付申請（入力フォーム）'!$D$36,9,"エラー"))))),7))</f>
        <v/>
      </c>
      <c r="I13" s="313" t="str">
        <f>IF(D13="","",INDEX('交付申請（別紙２）'!$J$36:$W$44,IF($B13='交付申請（入力フォーム）'!$D$32,1,IF($B13='交付申請（入力フォーム）'!$D$33,3,IF($B13='交付申請（入力フォーム）'!$D$34,5,IF($B13='交付申請（入力フォーム）'!$D$35,7,IF($B13='交付申請（入力フォーム）'!$D$36,9,"エラー"))))),14))</f>
        <v/>
      </c>
      <c r="J13" s="181"/>
      <c r="L13" s="208"/>
      <c r="M13" s="215"/>
      <c r="N13" s="208"/>
      <c r="O13" s="208"/>
      <c r="P13" s="208"/>
      <c r="Q13" s="208"/>
      <c r="R13" s="208"/>
      <c r="S13" s="208"/>
      <c r="T13" s="208"/>
      <c r="U13" s="208"/>
    </row>
    <row r="14" spans="1:22" s="18" customFormat="1" ht="21.95" customHeight="1">
      <c r="A14" s="180">
        <v>10</v>
      </c>
      <c r="B14" s="271" t="str">
        <f>IF('交付申請（入力フォーム）'!C49="","",'交付申請（入力フォーム）'!C49)</f>
        <v/>
      </c>
      <c r="C14" s="271" t="str">
        <f>IF('交付申請（入力フォーム）'!F49="","",'交付申請（入力フォーム）'!F49)</f>
        <v/>
      </c>
      <c r="D14" s="313" t="str">
        <f>IF(B14="","",INDEX('交付申請（別紙２）'!$J$8:$W$16,IF($B14='交付申請（入力フォーム）'!$D$32,1,IF($B14='交付申請（入力フォーム）'!$D$33,3,IF($B14='交付申請（入力フォーム）'!$D$34,5,IF($B14='交付申請（入力フォーム）'!$D$35,7,IF($B14='交付申請（入力フォーム）'!$D$36,9,"エラー"))))),1))</f>
        <v/>
      </c>
      <c r="E14" s="313" t="str">
        <f>IF(C14="","",INDEX('交付申請（別紙２）'!$J$8:$W$16,IF($B14='交付申請（入力フォーム）'!$D$32,1,IF($B14='交付申請（入力フォーム）'!$D$33,3,IF($B14='交付申請（入力フォーム）'!$D$34,5,IF($B14='交付申請（入力フォーム）'!$D$35,7,IF($B14='交付申請（入力フォーム）'!$D$36,9,"エラー"))))),7))</f>
        <v/>
      </c>
      <c r="F14" s="313" t="str">
        <f>IF(D14="","",INDEX('交付申請（別紙２）'!$J$8:$W$16,IF($B14='交付申請（入力フォーム）'!$D$32,1,IF($B14='交付申請（入力フォーム）'!$D$33,3,IF($B14='交付申請（入力フォーム）'!$D$34,5,IF($B14='交付申請（入力フォーム）'!$D$35,7,IF($B14='交付申請（入力フォーム）'!$D$36,9,"エラー"))))),14))</f>
        <v/>
      </c>
      <c r="G14" s="313" t="str">
        <f>IF(B14="","",INDEX('交付申請（別紙２）'!$J$36:$W$44,IF($B14='交付申請（入力フォーム）'!$D$32,1,IF($B14='交付申請（入力フォーム）'!$D$33,3,IF($B14='交付申請（入力フォーム）'!$D$34,5,IF($B14='交付申請（入力フォーム）'!$D$35,7,IF($B14='交付申請（入力フォーム）'!$D$36,9,"エラー"))))),1))</f>
        <v/>
      </c>
      <c r="H14" s="313" t="str">
        <f>IF(C14="","",INDEX('交付申請（別紙２）'!$J$36:$W$44,IF($B14='交付申請（入力フォーム）'!$D$32,1,IF($B14='交付申請（入力フォーム）'!$D$33,3,IF($B14='交付申請（入力フォーム）'!$D$34,5,IF($B14='交付申請（入力フォーム）'!$D$35,7,IF($B14='交付申請（入力フォーム）'!$D$36,9,"エラー"))))),7))</f>
        <v/>
      </c>
      <c r="I14" s="313" t="str">
        <f>IF(D14="","",INDEX('交付申請（別紙２）'!$J$36:$W$44,IF($B14='交付申請（入力フォーム）'!$D$32,1,IF($B14='交付申請（入力フォーム）'!$D$33,3,IF($B14='交付申請（入力フォーム）'!$D$34,5,IF($B14='交付申請（入力フォーム）'!$D$35,7,IF($B14='交付申請（入力フォーム）'!$D$36,9,"エラー"))))),14))</f>
        <v/>
      </c>
      <c r="J14" s="181"/>
      <c r="L14" s="208"/>
      <c r="M14" s="215"/>
      <c r="N14" s="208"/>
      <c r="O14" s="208"/>
      <c r="P14" s="208"/>
      <c r="Q14" s="208"/>
      <c r="R14" s="208"/>
      <c r="S14" s="208"/>
      <c r="T14" s="208"/>
      <c r="U14" s="208"/>
    </row>
    <row r="15" spans="1:22" s="18" customFormat="1" ht="21.95" customHeight="1">
      <c r="A15" s="180">
        <v>11</v>
      </c>
      <c r="B15" s="271" t="str">
        <f>IF('交付申請（入力フォーム）'!C50="","",'交付申請（入力フォーム）'!C50)</f>
        <v/>
      </c>
      <c r="C15" s="271" t="str">
        <f>IF('交付申請（入力フォーム）'!F50="","",'交付申請（入力フォーム）'!F50)</f>
        <v/>
      </c>
      <c r="D15" s="313" t="str">
        <f>IF(B15="","",INDEX('交付申請（別紙２）'!$J$8:$W$16,IF($B15='交付申請（入力フォーム）'!$D$32,1,IF($B15='交付申請（入力フォーム）'!$D$33,3,IF($B15='交付申請（入力フォーム）'!$D$34,5,IF($B15='交付申請（入力フォーム）'!$D$35,7,IF($B15='交付申請（入力フォーム）'!$D$36,9,"エラー"))))),1))</f>
        <v/>
      </c>
      <c r="E15" s="313" t="str">
        <f>IF(C15="","",INDEX('交付申請（別紙２）'!$J$8:$W$16,IF($B15='交付申請（入力フォーム）'!$D$32,1,IF($B15='交付申請（入力フォーム）'!$D$33,3,IF($B15='交付申請（入力フォーム）'!$D$34,5,IF($B15='交付申請（入力フォーム）'!$D$35,7,IF($B15='交付申請（入力フォーム）'!$D$36,9,"エラー"))))),7))</f>
        <v/>
      </c>
      <c r="F15" s="313" t="str">
        <f>IF(D15="","",INDEX('交付申請（別紙２）'!$J$8:$W$16,IF($B15='交付申請（入力フォーム）'!$D$32,1,IF($B15='交付申請（入力フォーム）'!$D$33,3,IF($B15='交付申請（入力フォーム）'!$D$34,5,IF($B15='交付申請（入力フォーム）'!$D$35,7,IF($B15='交付申請（入力フォーム）'!$D$36,9,"エラー"))))),14))</f>
        <v/>
      </c>
      <c r="G15" s="313" t="str">
        <f>IF(B15="","",INDEX('交付申請（別紙２）'!$J$36:$W$44,IF($B15='交付申請（入力フォーム）'!$D$32,1,IF($B15='交付申請（入力フォーム）'!$D$33,3,IF($B15='交付申請（入力フォーム）'!$D$34,5,IF($B15='交付申請（入力フォーム）'!$D$35,7,IF($B15='交付申請（入力フォーム）'!$D$36,9,"エラー"))))),1))</f>
        <v/>
      </c>
      <c r="H15" s="313" t="str">
        <f>IF(C15="","",INDEX('交付申請（別紙２）'!$J$36:$W$44,IF($B15='交付申請（入力フォーム）'!$D$32,1,IF($B15='交付申請（入力フォーム）'!$D$33,3,IF($B15='交付申請（入力フォーム）'!$D$34,5,IF($B15='交付申請（入力フォーム）'!$D$35,7,IF($B15='交付申請（入力フォーム）'!$D$36,9,"エラー"))))),7))</f>
        <v/>
      </c>
      <c r="I15" s="313" t="str">
        <f>IF(D15="","",INDEX('交付申請（別紙２）'!$J$36:$W$44,IF($B15='交付申請（入力フォーム）'!$D$32,1,IF($B15='交付申請（入力フォーム）'!$D$33,3,IF($B15='交付申請（入力フォーム）'!$D$34,5,IF($B15='交付申請（入力フォーム）'!$D$35,7,IF($B15='交付申請（入力フォーム）'!$D$36,9,"エラー"))))),14))</f>
        <v/>
      </c>
      <c r="J15" s="181"/>
    </row>
    <row r="16" spans="1:22" s="18" customFormat="1" ht="21.95" customHeight="1">
      <c r="A16" s="180">
        <v>12</v>
      </c>
      <c r="B16" s="271" t="str">
        <f>IF('交付申請（入力フォーム）'!C51="","",'交付申請（入力フォーム）'!C51)</f>
        <v/>
      </c>
      <c r="C16" s="271" t="str">
        <f>IF('交付申請（入力フォーム）'!F51="","",'交付申請（入力フォーム）'!F51)</f>
        <v/>
      </c>
      <c r="D16" s="313" t="str">
        <f>IF(B16="","",INDEX('交付申請（別紙２）'!$J$8:$W$16,IF($B16='交付申請（入力フォーム）'!$D$32,1,IF($B16='交付申請（入力フォーム）'!$D$33,3,IF($B16='交付申請（入力フォーム）'!$D$34,5,IF($B16='交付申請（入力フォーム）'!$D$35,7,IF($B16='交付申請（入力フォーム）'!$D$36,9,"エラー"))))),1))</f>
        <v/>
      </c>
      <c r="E16" s="313" t="str">
        <f>IF(C16="","",INDEX('交付申請（別紙２）'!$J$8:$W$16,IF($B16='交付申請（入力フォーム）'!$D$32,1,IF($B16='交付申請（入力フォーム）'!$D$33,3,IF($B16='交付申請（入力フォーム）'!$D$34,5,IF($B16='交付申請（入力フォーム）'!$D$35,7,IF($B16='交付申請（入力フォーム）'!$D$36,9,"エラー"))))),7))</f>
        <v/>
      </c>
      <c r="F16" s="313" t="str">
        <f>IF(D16="","",INDEX('交付申請（別紙２）'!$J$8:$W$16,IF($B16='交付申請（入力フォーム）'!$D$32,1,IF($B16='交付申請（入力フォーム）'!$D$33,3,IF($B16='交付申請（入力フォーム）'!$D$34,5,IF($B16='交付申請（入力フォーム）'!$D$35,7,IF($B16='交付申請（入力フォーム）'!$D$36,9,"エラー"))))),14))</f>
        <v/>
      </c>
      <c r="G16" s="313" t="str">
        <f>IF(B16="","",INDEX('交付申請（別紙２）'!$J$36:$W$44,IF($B16='交付申請（入力フォーム）'!$D$32,1,IF($B16='交付申請（入力フォーム）'!$D$33,3,IF($B16='交付申請（入力フォーム）'!$D$34,5,IF($B16='交付申請（入力フォーム）'!$D$35,7,IF($B16='交付申請（入力フォーム）'!$D$36,9,"エラー"))))),1))</f>
        <v/>
      </c>
      <c r="H16" s="313" t="str">
        <f>IF(C16="","",INDEX('交付申請（別紙２）'!$J$36:$W$44,IF($B16='交付申請（入力フォーム）'!$D$32,1,IF($B16='交付申請（入力フォーム）'!$D$33,3,IF($B16='交付申請（入力フォーム）'!$D$34,5,IF($B16='交付申請（入力フォーム）'!$D$35,7,IF($B16='交付申請（入力フォーム）'!$D$36,9,"エラー"))))),7))</f>
        <v/>
      </c>
      <c r="I16" s="313" t="str">
        <f>IF(D16="","",INDEX('交付申請（別紙２）'!$J$36:$W$44,IF($B16='交付申請（入力フォーム）'!$D$32,1,IF($B16='交付申請（入力フォーム）'!$D$33,3,IF($B16='交付申請（入力フォーム）'!$D$34,5,IF($B16='交付申請（入力フォーム）'!$D$35,7,IF($B16='交付申請（入力フォーム）'!$D$36,9,"エラー"))))),14))</f>
        <v/>
      </c>
      <c r="J16" s="181"/>
    </row>
    <row r="17" spans="1:10" s="18" customFormat="1" ht="21.95" customHeight="1">
      <c r="A17" s="180">
        <v>13</v>
      </c>
      <c r="B17" s="271" t="str">
        <f>IF('交付申請（入力フォーム）'!C52="","",'交付申請（入力フォーム）'!C52)</f>
        <v/>
      </c>
      <c r="C17" s="271" t="str">
        <f>IF('交付申請（入力フォーム）'!F52="","",'交付申請（入力フォーム）'!F52)</f>
        <v/>
      </c>
      <c r="D17" s="313" t="str">
        <f>IF(B17="","",INDEX('交付申請（別紙２）'!$J$8:$W$16,IF($B17='交付申請（入力フォーム）'!$D$32,1,IF($B17='交付申請（入力フォーム）'!$D$33,3,IF($B17='交付申請（入力フォーム）'!$D$34,5,IF($B17='交付申請（入力フォーム）'!$D$35,7,IF($B17='交付申請（入力フォーム）'!$D$36,9,"エラー"))))),1))</f>
        <v/>
      </c>
      <c r="E17" s="313" t="str">
        <f>IF(C17="","",INDEX('交付申請（別紙２）'!$J$8:$W$16,IF($B17='交付申請（入力フォーム）'!$D$32,1,IF($B17='交付申請（入力フォーム）'!$D$33,3,IF($B17='交付申請（入力フォーム）'!$D$34,5,IF($B17='交付申請（入力フォーム）'!$D$35,7,IF($B17='交付申請（入力フォーム）'!$D$36,9,"エラー"))))),7))</f>
        <v/>
      </c>
      <c r="F17" s="313" t="str">
        <f>IF(D17="","",INDEX('交付申請（別紙２）'!$J$8:$W$16,IF($B17='交付申請（入力フォーム）'!$D$32,1,IF($B17='交付申請（入力フォーム）'!$D$33,3,IF($B17='交付申請（入力フォーム）'!$D$34,5,IF($B17='交付申請（入力フォーム）'!$D$35,7,IF($B17='交付申請（入力フォーム）'!$D$36,9,"エラー"))))),14))</f>
        <v/>
      </c>
      <c r="G17" s="313" t="str">
        <f>IF(B17="","",INDEX('交付申請（別紙２）'!$J$36:$W$44,IF($B17='交付申請（入力フォーム）'!$D$32,1,IF($B17='交付申請（入力フォーム）'!$D$33,3,IF($B17='交付申請（入力フォーム）'!$D$34,5,IF($B17='交付申請（入力フォーム）'!$D$35,7,IF($B17='交付申請（入力フォーム）'!$D$36,9,"エラー"))))),1))</f>
        <v/>
      </c>
      <c r="H17" s="313" t="str">
        <f>IF(C17="","",INDEX('交付申請（別紙２）'!$J$36:$W$44,IF($B17='交付申請（入力フォーム）'!$D$32,1,IF($B17='交付申請（入力フォーム）'!$D$33,3,IF($B17='交付申請（入力フォーム）'!$D$34,5,IF($B17='交付申請（入力フォーム）'!$D$35,7,IF($B17='交付申請（入力フォーム）'!$D$36,9,"エラー"))))),7))</f>
        <v/>
      </c>
      <c r="I17" s="313" t="str">
        <f>IF(D17="","",INDEX('交付申請（別紙２）'!$J$36:$W$44,IF($B17='交付申請（入力フォーム）'!$D$32,1,IF($B17='交付申請（入力フォーム）'!$D$33,3,IF($B17='交付申請（入力フォーム）'!$D$34,5,IF($B17='交付申請（入力フォーム）'!$D$35,7,IF($B17='交付申請（入力フォーム）'!$D$36,9,"エラー"))))),14))</f>
        <v/>
      </c>
      <c r="J17" s="181"/>
    </row>
    <row r="18" spans="1:10" s="18" customFormat="1" ht="21.95" customHeight="1">
      <c r="A18" s="180">
        <v>14</v>
      </c>
      <c r="B18" s="271" t="str">
        <f>IF('交付申請（入力フォーム）'!C53="","",'交付申請（入力フォーム）'!C53)</f>
        <v/>
      </c>
      <c r="C18" s="271" t="str">
        <f>IF('交付申請（入力フォーム）'!F53="","",'交付申請（入力フォーム）'!F53)</f>
        <v/>
      </c>
      <c r="D18" s="313" t="str">
        <f>IF(B18="","",INDEX('交付申請（別紙２）'!$J$8:$W$16,IF($B18='交付申請（入力フォーム）'!$D$32,1,IF($B18='交付申請（入力フォーム）'!$D$33,3,IF($B18='交付申請（入力フォーム）'!$D$34,5,IF($B18='交付申請（入力フォーム）'!$D$35,7,IF($B18='交付申請（入力フォーム）'!$D$36,9,"エラー"))))),1))</f>
        <v/>
      </c>
      <c r="E18" s="313" t="str">
        <f>IF(C18="","",INDEX('交付申請（別紙２）'!$J$8:$W$16,IF($B18='交付申請（入力フォーム）'!$D$32,1,IF($B18='交付申請（入力フォーム）'!$D$33,3,IF($B18='交付申請（入力フォーム）'!$D$34,5,IF($B18='交付申請（入力フォーム）'!$D$35,7,IF($B18='交付申請（入力フォーム）'!$D$36,9,"エラー"))))),7))</f>
        <v/>
      </c>
      <c r="F18" s="313" t="str">
        <f>IF(D18="","",INDEX('交付申請（別紙２）'!$J$8:$W$16,IF($B18='交付申請（入力フォーム）'!$D$32,1,IF($B18='交付申請（入力フォーム）'!$D$33,3,IF($B18='交付申請（入力フォーム）'!$D$34,5,IF($B18='交付申請（入力フォーム）'!$D$35,7,IF($B18='交付申請（入力フォーム）'!$D$36,9,"エラー"))))),14))</f>
        <v/>
      </c>
      <c r="G18" s="313" t="str">
        <f>IF(B18="","",INDEX('交付申請（別紙２）'!$J$36:$W$44,IF($B18='交付申請（入力フォーム）'!$D$32,1,IF($B18='交付申請（入力フォーム）'!$D$33,3,IF($B18='交付申請（入力フォーム）'!$D$34,5,IF($B18='交付申請（入力フォーム）'!$D$35,7,IF($B18='交付申請（入力フォーム）'!$D$36,9,"エラー"))))),1))</f>
        <v/>
      </c>
      <c r="H18" s="313" t="str">
        <f>IF(C18="","",INDEX('交付申請（別紙２）'!$J$36:$W$44,IF($B18='交付申請（入力フォーム）'!$D$32,1,IF($B18='交付申請（入力フォーム）'!$D$33,3,IF($B18='交付申請（入力フォーム）'!$D$34,5,IF($B18='交付申請（入力フォーム）'!$D$35,7,IF($B18='交付申請（入力フォーム）'!$D$36,9,"エラー"))))),7))</f>
        <v/>
      </c>
      <c r="I18" s="313" t="str">
        <f>IF(D18="","",INDEX('交付申請（別紙２）'!$J$36:$W$44,IF($B18='交付申請（入力フォーム）'!$D$32,1,IF($B18='交付申請（入力フォーム）'!$D$33,3,IF($B18='交付申請（入力フォーム）'!$D$34,5,IF($B18='交付申請（入力フォーム）'!$D$35,7,IF($B18='交付申請（入力フォーム）'!$D$36,9,"エラー"))))),14))</f>
        <v/>
      </c>
      <c r="J18" s="181"/>
    </row>
    <row r="19" spans="1:10" s="18" customFormat="1" ht="21.95" customHeight="1">
      <c r="A19" s="180">
        <v>15</v>
      </c>
      <c r="B19" s="271" t="str">
        <f>IF('交付申請（入力フォーム）'!C54="","",'交付申請（入力フォーム）'!C54)</f>
        <v/>
      </c>
      <c r="C19" s="271" t="str">
        <f>IF('交付申請（入力フォーム）'!F54="","",'交付申請（入力フォーム）'!F54)</f>
        <v/>
      </c>
      <c r="D19" s="313" t="str">
        <f>IF(B19="","",INDEX('交付申請（別紙２）'!$J$8:$W$16,IF($B19='交付申請（入力フォーム）'!$D$32,1,IF($B19='交付申請（入力フォーム）'!$D$33,3,IF($B19='交付申請（入力フォーム）'!$D$34,5,IF($B19='交付申請（入力フォーム）'!$D$35,7,IF($B19='交付申請（入力フォーム）'!$D$36,9,"エラー"))))),1))</f>
        <v/>
      </c>
      <c r="E19" s="313" t="str">
        <f>IF(C19="","",INDEX('交付申請（別紙２）'!$J$8:$W$16,IF($B19='交付申請（入力フォーム）'!$D$32,1,IF($B19='交付申請（入力フォーム）'!$D$33,3,IF($B19='交付申請（入力フォーム）'!$D$34,5,IF($B19='交付申請（入力フォーム）'!$D$35,7,IF($B19='交付申請（入力フォーム）'!$D$36,9,"エラー"))))),7))</f>
        <v/>
      </c>
      <c r="F19" s="313" t="str">
        <f>IF(D19="","",INDEX('交付申請（別紙２）'!$J$8:$W$16,IF($B19='交付申請（入力フォーム）'!$D$32,1,IF($B19='交付申請（入力フォーム）'!$D$33,3,IF($B19='交付申請（入力フォーム）'!$D$34,5,IF($B19='交付申請（入力フォーム）'!$D$35,7,IF($B19='交付申請（入力フォーム）'!$D$36,9,"エラー"))))),14))</f>
        <v/>
      </c>
      <c r="G19" s="313" t="str">
        <f>IF(B19="","",INDEX('交付申請（別紙２）'!$J$36:$W$44,IF($B19='交付申請（入力フォーム）'!$D$32,1,IF($B19='交付申請（入力フォーム）'!$D$33,3,IF($B19='交付申請（入力フォーム）'!$D$34,5,IF($B19='交付申請（入力フォーム）'!$D$35,7,IF($B19='交付申請（入力フォーム）'!$D$36,9,"エラー"))))),1))</f>
        <v/>
      </c>
      <c r="H19" s="313" t="str">
        <f>IF(C19="","",INDEX('交付申請（別紙２）'!$J$36:$W$44,IF($B19='交付申請（入力フォーム）'!$D$32,1,IF($B19='交付申請（入力フォーム）'!$D$33,3,IF($B19='交付申請（入力フォーム）'!$D$34,5,IF($B19='交付申請（入力フォーム）'!$D$35,7,IF($B19='交付申請（入力フォーム）'!$D$36,9,"エラー"))))),7))</f>
        <v/>
      </c>
      <c r="I19" s="313" t="str">
        <f>IF(D19="","",INDEX('交付申請（別紙２）'!$J$36:$W$44,IF($B19='交付申請（入力フォーム）'!$D$32,1,IF($B19='交付申請（入力フォーム）'!$D$33,3,IF($B19='交付申請（入力フォーム）'!$D$34,5,IF($B19='交付申請（入力フォーム）'!$D$35,7,IF($B19='交付申請（入力フォーム）'!$D$36,9,"エラー"))))),14))</f>
        <v/>
      </c>
      <c r="J19" s="181"/>
    </row>
    <row r="20" spans="1:10" s="18" customFormat="1" ht="21.95" customHeight="1">
      <c r="A20" s="180">
        <v>16</v>
      </c>
      <c r="B20" s="271" t="str">
        <f>IF('交付申請（入力フォーム）'!C55="","",'交付申請（入力フォーム）'!C55)</f>
        <v/>
      </c>
      <c r="C20" s="271" t="str">
        <f>IF('交付申請（入力フォーム）'!F55="","",'交付申請（入力フォーム）'!F55)</f>
        <v/>
      </c>
      <c r="D20" s="313" t="str">
        <f>IF(B20="","",INDEX('交付申請（別紙２）'!$J$8:$W$16,IF($B20='交付申請（入力フォーム）'!$D$32,1,IF($B20='交付申請（入力フォーム）'!$D$33,3,IF($B20='交付申請（入力フォーム）'!$D$34,5,IF($B20='交付申請（入力フォーム）'!$D$35,7,IF($B20='交付申請（入力フォーム）'!$D$36,9,"エラー"))))),1))</f>
        <v/>
      </c>
      <c r="E20" s="313" t="str">
        <f>IF(C20="","",INDEX('交付申請（別紙２）'!$J$8:$W$16,IF($B20='交付申請（入力フォーム）'!$D$32,1,IF($B20='交付申請（入力フォーム）'!$D$33,3,IF($B20='交付申請（入力フォーム）'!$D$34,5,IF($B20='交付申請（入力フォーム）'!$D$35,7,IF($B20='交付申請（入力フォーム）'!$D$36,9,"エラー"))))),7))</f>
        <v/>
      </c>
      <c r="F20" s="313" t="str">
        <f>IF(D20="","",INDEX('交付申請（別紙２）'!$J$8:$W$16,IF($B20='交付申請（入力フォーム）'!$D$32,1,IF($B20='交付申請（入力フォーム）'!$D$33,3,IF($B20='交付申請（入力フォーム）'!$D$34,5,IF($B20='交付申請（入力フォーム）'!$D$35,7,IF($B20='交付申請（入力フォーム）'!$D$36,9,"エラー"))))),14))</f>
        <v/>
      </c>
      <c r="G20" s="313" t="str">
        <f>IF(B20="","",INDEX('交付申請（別紙２）'!$J$36:$W$44,IF($B20='交付申請（入力フォーム）'!$D$32,1,IF($B20='交付申請（入力フォーム）'!$D$33,3,IF($B20='交付申請（入力フォーム）'!$D$34,5,IF($B20='交付申請（入力フォーム）'!$D$35,7,IF($B20='交付申請（入力フォーム）'!$D$36,9,"エラー"))))),1))</f>
        <v/>
      </c>
      <c r="H20" s="313" t="str">
        <f>IF(C20="","",INDEX('交付申請（別紙２）'!$J$36:$W$44,IF($B20='交付申請（入力フォーム）'!$D$32,1,IF($B20='交付申請（入力フォーム）'!$D$33,3,IF($B20='交付申請（入力フォーム）'!$D$34,5,IF($B20='交付申請（入力フォーム）'!$D$35,7,IF($B20='交付申請（入力フォーム）'!$D$36,9,"エラー"))))),7))</f>
        <v/>
      </c>
      <c r="I20" s="313" t="str">
        <f>IF(D20="","",INDEX('交付申請（別紙２）'!$J$36:$W$44,IF($B20='交付申請（入力フォーム）'!$D$32,1,IF($B20='交付申請（入力フォーム）'!$D$33,3,IF($B20='交付申請（入力フォーム）'!$D$34,5,IF($B20='交付申請（入力フォーム）'!$D$35,7,IF($B20='交付申請（入力フォーム）'!$D$36,9,"エラー"))))),14))</f>
        <v/>
      </c>
      <c r="J20" s="181"/>
    </row>
    <row r="21" spans="1:10" s="18" customFormat="1" ht="21.95" customHeight="1">
      <c r="A21" s="180">
        <v>17</v>
      </c>
      <c r="B21" s="271" t="str">
        <f>IF('交付申請（入力フォーム）'!C56="","",'交付申請（入力フォーム）'!C56)</f>
        <v/>
      </c>
      <c r="C21" s="271" t="str">
        <f>IF('交付申請（入力フォーム）'!F56="","",'交付申請（入力フォーム）'!F56)</f>
        <v/>
      </c>
      <c r="D21" s="313" t="str">
        <f>IF(B21="","",INDEX('交付申請（別紙２）'!$J$8:$W$16,IF($B21='交付申請（入力フォーム）'!$D$32,1,IF($B21='交付申請（入力フォーム）'!$D$33,3,IF($B21='交付申請（入力フォーム）'!$D$34,5,IF($B21='交付申請（入力フォーム）'!$D$35,7,IF($B21='交付申請（入力フォーム）'!$D$36,9,"エラー"))))),1))</f>
        <v/>
      </c>
      <c r="E21" s="313" t="str">
        <f>IF(C21="","",INDEX('交付申請（別紙２）'!$J$8:$W$16,IF($B21='交付申請（入力フォーム）'!$D$32,1,IF($B21='交付申請（入力フォーム）'!$D$33,3,IF($B21='交付申請（入力フォーム）'!$D$34,5,IF($B21='交付申請（入力フォーム）'!$D$35,7,IF($B21='交付申請（入力フォーム）'!$D$36,9,"エラー"))))),7))</f>
        <v/>
      </c>
      <c r="F21" s="313" t="str">
        <f>IF(D21="","",INDEX('交付申請（別紙２）'!$J$8:$W$16,IF($B21='交付申請（入力フォーム）'!$D$32,1,IF($B21='交付申請（入力フォーム）'!$D$33,3,IF($B21='交付申請（入力フォーム）'!$D$34,5,IF($B21='交付申請（入力フォーム）'!$D$35,7,IF($B21='交付申請（入力フォーム）'!$D$36,9,"エラー"))))),14))</f>
        <v/>
      </c>
      <c r="G21" s="313" t="str">
        <f>IF(B21="","",INDEX('交付申請（別紙２）'!$J$36:$W$44,IF($B21='交付申請（入力フォーム）'!$D$32,1,IF($B21='交付申請（入力フォーム）'!$D$33,3,IF($B21='交付申請（入力フォーム）'!$D$34,5,IF($B21='交付申請（入力フォーム）'!$D$35,7,IF($B21='交付申請（入力フォーム）'!$D$36,9,"エラー"))))),1))</f>
        <v/>
      </c>
      <c r="H21" s="313" t="str">
        <f>IF(C21="","",INDEX('交付申請（別紙２）'!$J$36:$W$44,IF($B21='交付申請（入力フォーム）'!$D$32,1,IF($B21='交付申請（入力フォーム）'!$D$33,3,IF($B21='交付申請（入力フォーム）'!$D$34,5,IF($B21='交付申請（入力フォーム）'!$D$35,7,IF($B21='交付申請（入力フォーム）'!$D$36,9,"エラー"))))),7))</f>
        <v/>
      </c>
      <c r="I21" s="313" t="str">
        <f>IF(D21="","",INDEX('交付申請（別紙２）'!$J$36:$W$44,IF($B21='交付申請（入力フォーム）'!$D$32,1,IF($B21='交付申請（入力フォーム）'!$D$33,3,IF($B21='交付申請（入力フォーム）'!$D$34,5,IF($B21='交付申請（入力フォーム）'!$D$35,7,IF($B21='交付申請（入力フォーム）'!$D$36,9,"エラー"))))),14))</f>
        <v/>
      </c>
      <c r="J21" s="181"/>
    </row>
    <row r="22" spans="1:10" s="18" customFormat="1" ht="21.95" customHeight="1">
      <c r="A22" s="180">
        <v>18</v>
      </c>
      <c r="B22" s="271" t="str">
        <f>IF('交付申請（入力フォーム）'!C57="","",'交付申請（入力フォーム）'!C57)</f>
        <v/>
      </c>
      <c r="C22" s="271" t="str">
        <f>IF('交付申請（入力フォーム）'!F57="","",'交付申請（入力フォーム）'!F57)</f>
        <v/>
      </c>
      <c r="D22" s="313" t="str">
        <f>IF(B22="","",INDEX('交付申請（別紙２）'!$J$8:$W$16,IF($B22='交付申請（入力フォーム）'!$D$32,1,IF($B22='交付申請（入力フォーム）'!$D$33,3,IF($B22='交付申請（入力フォーム）'!$D$34,5,IF($B22='交付申請（入力フォーム）'!$D$35,7,IF($B22='交付申請（入力フォーム）'!$D$36,9,"エラー"))))),1))</f>
        <v/>
      </c>
      <c r="E22" s="313" t="str">
        <f>IF(C22="","",INDEX('交付申請（別紙２）'!$J$8:$W$16,IF($B22='交付申請（入力フォーム）'!$D$32,1,IF($B22='交付申請（入力フォーム）'!$D$33,3,IF($B22='交付申請（入力フォーム）'!$D$34,5,IF($B22='交付申請（入力フォーム）'!$D$35,7,IF($B22='交付申請（入力フォーム）'!$D$36,9,"エラー"))))),7))</f>
        <v/>
      </c>
      <c r="F22" s="313" t="str">
        <f>IF(D22="","",INDEX('交付申請（別紙２）'!$J$8:$W$16,IF($B22='交付申請（入力フォーム）'!$D$32,1,IF($B22='交付申請（入力フォーム）'!$D$33,3,IF($B22='交付申請（入力フォーム）'!$D$34,5,IF($B22='交付申請（入力フォーム）'!$D$35,7,IF($B22='交付申請（入力フォーム）'!$D$36,9,"エラー"))))),14))</f>
        <v/>
      </c>
      <c r="G22" s="313" t="str">
        <f>IF(B22="","",INDEX('交付申請（別紙２）'!$J$36:$W$44,IF($B22='交付申請（入力フォーム）'!$D$32,1,IF($B22='交付申請（入力フォーム）'!$D$33,3,IF($B22='交付申請（入力フォーム）'!$D$34,5,IF($B22='交付申請（入力フォーム）'!$D$35,7,IF($B22='交付申請（入力フォーム）'!$D$36,9,"エラー"))))),1))</f>
        <v/>
      </c>
      <c r="H22" s="313" t="str">
        <f>IF(C22="","",INDEX('交付申請（別紙２）'!$J$36:$W$44,IF($B22='交付申請（入力フォーム）'!$D$32,1,IF($B22='交付申請（入力フォーム）'!$D$33,3,IF($B22='交付申請（入力フォーム）'!$D$34,5,IF($B22='交付申請（入力フォーム）'!$D$35,7,IF($B22='交付申請（入力フォーム）'!$D$36,9,"エラー"))))),7))</f>
        <v/>
      </c>
      <c r="I22" s="313" t="str">
        <f>IF(D22="","",INDEX('交付申請（別紙２）'!$J$36:$W$44,IF($B22='交付申請（入力フォーム）'!$D$32,1,IF($B22='交付申請（入力フォーム）'!$D$33,3,IF($B22='交付申請（入力フォーム）'!$D$34,5,IF($B22='交付申請（入力フォーム）'!$D$35,7,IF($B22='交付申請（入力フォーム）'!$D$36,9,"エラー"))))),14))</f>
        <v/>
      </c>
      <c r="J22" s="181"/>
    </row>
    <row r="23" spans="1:10" s="18" customFormat="1" ht="21.95" customHeight="1">
      <c r="A23" s="180">
        <v>19</v>
      </c>
      <c r="B23" s="271" t="str">
        <f>IF('交付申請（入力フォーム）'!C58="","",'交付申請（入力フォーム）'!C58)</f>
        <v/>
      </c>
      <c r="C23" s="271" t="str">
        <f>IF('交付申請（入力フォーム）'!F58="","",'交付申請（入力フォーム）'!F58)</f>
        <v/>
      </c>
      <c r="D23" s="313" t="str">
        <f>IF(B23="","",INDEX('交付申請（別紙２）'!$J$8:$W$16,IF($B23='交付申請（入力フォーム）'!$D$32,1,IF($B23='交付申請（入力フォーム）'!$D$33,3,IF($B23='交付申請（入力フォーム）'!$D$34,5,IF($B23='交付申請（入力フォーム）'!$D$35,7,IF($B23='交付申請（入力フォーム）'!$D$36,9,"エラー"))))),1))</f>
        <v/>
      </c>
      <c r="E23" s="313" t="str">
        <f>IF(C23="","",INDEX('交付申請（別紙２）'!$J$8:$W$16,IF($B23='交付申請（入力フォーム）'!$D$32,1,IF($B23='交付申請（入力フォーム）'!$D$33,3,IF($B23='交付申請（入力フォーム）'!$D$34,5,IF($B23='交付申請（入力フォーム）'!$D$35,7,IF($B23='交付申請（入力フォーム）'!$D$36,9,"エラー"))))),7))</f>
        <v/>
      </c>
      <c r="F23" s="313" t="str">
        <f>IF(D23="","",INDEX('交付申請（別紙２）'!$J$8:$W$16,IF($B23='交付申請（入力フォーム）'!$D$32,1,IF($B23='交付申請（入力フォーム）'!$D$33,3,IF($B23='交付申請（入力フォーム）'!$D$34,5,IF($B23='交付申請（入力フォーム）'!$D$35,7,IF($B23='交付申請（入力フォーム）'!$D$36,9,"エラー"))))),14))</f>
        <v/>
      </c>
      <c r="G23" s="313" t="str">
        <f>IF(B23="","",INDEX('交付申請（別紙２）'!$J$36:$W$44,IF($B23='交付申請（入力フォーム）'!$D$32,1,IF($B23='交付申請（入力フォーム）'!$D$33,3,IF($B23='交付申請（入力フォーム）'!$D$34,5,IF($B23='交付申請（入力フォーム）'!$D$35,7,IF($B23='交付申請（入力フォーム）'!$D$36,9,"エラー"))))),1))</f>
        <v/>
      </c>
      <c r="H23" s="313" t="str">
        <f>IF(C23="","",INDEX('交付申請（別紙２）'!$J$36:$W$44,IF($B23='交付申請（入力フォーム）'!$D$32,1,IF($B23='交付申請（入力フォーム）'!$D$33,3,IF($B23='交付申請（入力フォーム）'!$D$34,5,IF($B23='交付申請（入力フォーム）'!$D$35,7,IF($B23='交付申請（入力フォーム）'!$D$36,9,"エラー"))))),7))</f>
        <v/>
      </c>
      <c r="I23" s="313" t="str">
        <f>IF(D23="","",INDEX('交付申請（別紙２）'!$J$36:$W$44,IF($B23='交付申請（入力フォーム）'!$D$32,1,IF($B23='交付申請（入力フォーム）'!$D$33,3,IF($B23='交付申請（入力フォーム）'!$D$34,5,IF($B23='交付申請（入力フォーム）'!$D$35,7,IF($B23='交付申請（入力フォーム）'!$D$36,9,"エラー"))))),14))</f>
        <v/>
      </c>
      <c r="J23" s="181"/>
    </row>
    <row r="24" spans="1:10" s="18" customFormat="1" ht="21.95" customHeight="1">
      <c r="A24" s="180">
        <v>20</v>
      </c>
      <c r="B24" s="271" t="str">
        <f>IF('交付申請（入力フォーム）'!C59="","",'交付申請（入力フォーム）'!C59)</f>
        <v/>
      </c>
      <c r="C24" s="271" t="str">
        <f>IF('交付申請（入力フォーム）'!F59="","",'交付申請（入力フォーム）'!F59)</f>
        <v/>
      </c>
      <c r="D24" s="313" t="str">
        <f>IF(B24="","",INDEX('交付申請（別紙２）'!$J$8:$W$16,IF($B24='交付申請（入力フォーム）'!$D$32,1,IF($B24='交付申請（入力フォーム）'!$D$33,3,IF($B24='交付申請（入力フォーム）'!$D$34,5,IF($B24='交付申請（入力フォーム）'!$D$35,7,IF($B24='交付申請（入力フォーム）'!$D$36,9,"エラー"))))),1))</f>
        <v/>
      </c>
      <c r="E24" s="313" t="str">
        <f>IF(C24="","",INDEX('交付申請（別紙２）'!$J$8:$W$16,IF($B24='交付申請（入力フォーム）'!$D$32,1,IF($B24='交付申請（入力フォーム）'!$D$33,3,IF($B24='交付申請（入力フォーム）'!$D$34,5,IF($B24='交付申請（入力フォーム）'!$D$35,7,IF($B24='交付申請（入力フォーム）'!$D$36,9,"エラー"))))),7))</f>
        <v/>
      </c>
      <c r="F24" s="313" t="str">
        <f>IF(D24="","",INDEX('交付申請（別紙２）'!$J$8:$W$16,IF($B24='交付申請（入力フォーム）'!$D$32,1,IF($B24='交付申請（入力フォーム）'!$D$33,3,IF($B24='交付申請（入力フォーム）'!$D$34,5,IF($B24='交付申請（入力フォーム）'!$D$35,7,IF($B24='交付申請（入力フォーム）'!$D$36,9,"エラー"))))),14))</f>
        <v/>
      </c>
      <c r="G24" s="313" t="str">
        <f>IF(B24="","",INDEX('交付申請（別紙２）'!$J$36:$W$44,IF($B24='交付申請（入力フォーム）'!$D$32,1,IF($B24='交付申請（入力フォーム）'!$D$33,3,IF($B24='交付申請（入力フォーム）'!$D$34,5,IF($B24='交付申請（入力フォーム）'!$D$35,7,IF($B24='交付申請（入力フォーム）'!$D$36,9,"エラー"))))),1))</f>
        <v/>
      </c>
      <c r="H24" s="313" t="str">
        <f>IF(C24="","",INDEX('交付申請（別紙２）'!$J$36:$W$44,IF($B24='交付申請（入力フォーム）'!$D$32,1,IF($B24='交付申請（入力フォーム）'!$D$33,3,IF($B24='交付申請（入力フォーム）'!$D$34,5,IF($B24='交付申請（入力フォーム）'!$D$35,7,IF($B24='交付申請（入力フォーム）'!$D$36,9,"エラー"))))),7))</f>
        <v/>
      </c>
      <c r="I24" s="313" t="str">
        <f>IF(D24="","",INDEX('交付申請（別紙２）'!$J$36:$W$44,IF($B24='交付申請（入力フォーム）'!$D$32,1,IF($B24='交付申請（入力フォーム）'!$D$33,3,IF($B24='交付申請（入力フォーム）'!$D$34,5,IF($B24='交付申請（入力フォーム）'!$D$35,7,IF($B24='交付申請（入力フォーム）'!$D$36,9,"エラー"))))),14))</f>
        <v/>
      </c>
      <c r="J24" s="181"/>
    </row>
    <row r="25" spans="1:10" s="18" customFormat="1" ht="21.95" customHeight="1">
      <c r="A25" s="180">
        <v>21</v>
      </c>
      <c r="B25" s="271" t="str">
        <f>IF('交付申請（入力フォーム）'!C60="","",'交付申請（入力フォーム）'!C60)</f>
        <v/>
      </c>
      <c r="C25" s="271" t="str">
        <f>IF('交付申請（入力フォーム）'!F60="","",'交付申請（入力フォーム）'!F60)</f>
        <v/>
      </c>
      <c r="D25" s="313" t="str">
        <f>IF(B25="","",INDEX('交付申請（別紙２）'!$J$8:$W$16,IF($B25='交付申請（入力フォーム）'!$D$32,1,IF($B25='交付申請（入力フォーム）'!$D$33,3,IF($B25='交付申請（入力フォーム）'!$D$34,5,IF($B25='交付申請（入力フォーム）'!$D$35,7,IF($B25='交付申請（入力フォーム）'!$D$36,9,"エラー"))))),1))</f>
        <v/>
      </c>
      <c r="E25" s="313" t="str">
        <f>IF(C25="","",INDEX('交付申請（別紙２）'!$J$8:$W$16,IF($B25='交付申請（入力フォーム）'!$D$32,1,IF($B25='交付申請（入力フォーム）'!$D$33,3,IF($B25='交付申請（入力フォーム）'!$D$34,5,IF($B25='交付申請（入力フォーム）'!$D$35,7,IF($B25='交付申請（入力フォーム）'!$D$36,9,"エラー"))))),7))</f>
        <v/>
      </c>
      <c r="F25" s="313" t="str">
        <f>IF(D25="","",INDEX('交付申請（別紙２）'!$J$8:$W$16,IF($B25='交付申請（入力フォーム）'!$D$32,1,IF($B25='交付申請（入力フォーム）'!$D$33,3,IF($B25='交付申請（入力フォーム）'!$D$34,5,IF($B25='交付申請（入力フォーム）'!$D$35,7,IF($B25='交付申請（入力フォーム）'!$D$36,9,"エラー"))))),14))</f>
        <v/>
      </c>
      <c r="G25" s="313" t="str">
        <f>IF(B25="","",INDEX('交付申請（別紙２）'!$J$36:$W$44,IF($B25='交付申請（入力フォーム）'!$D$32,1,IF($B25='交付申請（入力フォーム）'!$D$33,3,IF($B25='交付申請（入力フォーム）'!$D$34,5,IF($B25='交付申請（入力フォーム）'!$D$35,7,IF($B25='交付申請（入力フォーム）'!$D$36,9,"エラー"))))),1))</f>
        <v/>
      </c>
      <c r="H25" s="313" t="str">
        <f>IF(C25="","",INDEX('交付申請（別紙２）'!$J$36:$W$44,IF($B25='交付申請（入力フォーム）'!$D$32,1,IF($B25='交付申請（入力フォーム）'!$D$33,3,IF($B25='交付申請（入力フォーム）'!$D$34,5,IF($B25='交付申請（入力フォーム）'!$D$35,7,IF($B25='交付申請（入力フォーム）'!$D$36,9,"エラー"))))),7))</f>
        <v/>
      </c>
      <c r="I25" s="313" t="str">
        <f>IF(D25="","",INDEX('交付申請（別紙２）'!$J$36:$W$44,IF($B25='交付申請（入力フォーム）'!$D$32,1,IF($B25='交付申請（入力フォーム）'!$D$33,3,IF($B25='交付申請（入力フォーム）'!$D$34,5,IF($B25='交付申請（入力フォーム）'!$D$35,7,IF($B25='交付申請（入力フォーム）'!$D$36,9,"エラー"))))),14))</f>
        <v/>
      </c>
      <c r="J25" s="181"/>
    </row>
    <row r="26" spans="1:10" s="18" customFormat="1" ht="21.95" customHeight="1">
      <c r="A26" s="180">
        <v>22</v>
      </c>
      <c r="B26" s="271" t="str">
        <f>IF('交付申請（入力フォーム）'!C61="","",'交付申請（入力フォーム）'!C61)</f>
        <v/>
      </c>
      <c r="C26" s="271" t="str">
        <f>IF('交付申請（入力フォーム）'!F61="","",'交付申請（入力フォーム）'!F61)</f>
        <v/>
      </c>
      <c r="D26" s="313" t="str">
        <f>IF(B26="","",INDEX('交付申請（別紙２）'!$J$8:$W$16,IF($B26='交付申請（入力フォーム）'!$D$32,1,IF($B26='交付申請（入力フォーム）'!$D$33,3,IF($B26='交付申請（入力フォーム）'!$D$34,5,IF($B26='交付申請（入力フォーム）'!$D$35,7,IF($B26='交付申請（入力フォーム）'!$D$36,9,"エラー"))))),1))</f>
        <v/>
      </c>
      <c r="E26" s="313" t="str">
        <f>IF(C26="","",INDEX('交付申請（別紙２）'!$J$8:$W$16,IF($B26='交付申請（入力フォーム）'!$D$32,1,IF($B26='交付申請（入力フォーム）'!$D$33,3,IF($B26='交付申請（入力フォーム）'!$D$34,5,IF($B26='交付申請（入力フォーム）'!$D$35,7,IF($B26='交付申請（入力フォーム）'!$D$36,9,"エラー"))))),7))</f>
        <v/>
      </c>
      <c r="F26" s="313" t="str">
        <f>IF(D26="","",INDEX('交付申請（別紙２）'!$J$8:$W$16,IF($B26='交付申請（入力フォーム）'!$D$32,1,IF($B26='交付申請（入力フォーム）'!$D$33,3,IF($B26='交付申請（入力フォーム）'!$D$34,5,IF($B26='交付申請（入力フォーム）'!$D$35,7,IF($B26='交付申請（入力フォーム）'!$D$36,9,"エラー"))))),14))</f>
        <v/>
      </c>
      <c r="G26" s="313" t="str">
        <f>IF(B26="","",INDEX('交付申請（別紙２）'!$J$36:$W$44,IF($B26='交付申請（入力フォーム）'!$D$32,1,IF($B26='交付申請（入力フォーム）'!$D$33,3,IF($B26='交付申請（入力フォーム）'!$D$34,5,IF($B26='交付申請（入力フォーム）'!$D$35,7,IF($B26='交付申請（入力フォーム）'!$D$36,9,"エラー"))))),1))</f>
        <v/>
      </c>
      <c r="H26" s="313" t="str">
        <f>IF(C26="","",INDEX('交付申請（別紙２）'!$J$36:$W$44,IF($B26='交付申請（入力フォーム）'!$D$32,1,IF($B26='交付申請（入力フォーム）'!$D$33,3,IF($B26='交付申請（入力フォーム）'!$D$34,5,IF($B26='交付申請（入力フォーム）'!$D$35,7,IF($B26='交付申請（入力フォーム）'!$D$36,9,"エラー"))))),7))</f>
        <v/>
      </c>
      <c r="I26" s="313" t="str">
        <f>IF(D26="","",INDEX('交付申請（別紙２）'!$J$36:$W$44,IF($B26='交付申請（入力フォーム）'!$D$32,1,IF($B26='交付申請（入力フォーム）'!$D$33,3,IF($B26='交付申請（入力フォーム）'!$D$34,5,IF($B26='交付申請（入力フォーム）'!$D$35,7,IF($B26='交付申請（入力フォーム）'!$D$36,9,"エラー"))))),14))</f>
        <v/>
      </c>
      <c r="J26" s="181"/>
    </row>
    <row r="27" spans="1:10" s="18" customFormat="1" ht="21.95" customHeight="1">
      <c r="A27" s="180">
        <v>23</v>
      </c>
      <c r="B27" s="271" t="str">
        <f>IF('交付申請（入力フォーム）'!C62="","",'交付申請（入力フォーム）'!C62)</f>
        <v/>
      </c>
      <c r="C27" s="271" t="str">
        <f>IF('交付申請（入力フォーム）'!F62="","",'交付申請（入力フォーム）'!F62)</f>
        <v/>
      </c>
      <c r="D27" s="313" t="str">
        <f>IF(B27="","",INDEX('交付申請（別紙２）'!$J$8:$W$16,IF($B27='交付申請（入力フォーム）'!$D$32,1,IF($B27='交付申請（入力フォーム）'!$D$33,3,IF($B27='交付申請（入力フォーム）'!$D$34,5,IF($B27='交付申請（入力フォーム）'!$D$35,7,IF($B27='交付申請（入力フォーム）'!$D$36,9,"エラー"))))),1))</f>
        <v/>
      </c>
      <c r="E27" s="313" t="str">
        <f>IF(C27="","",INDEX('交付申請（別紙２）'!$J$8:$W$16,IF($B27='交付申請（入力フォーム）'!$D$32,1,IF($B27='交付申請（入力フォーム）'!$D$33,3,IF($B27='交付申請（入力フォーム）'!$D$34,5,IF($B27='交付申請（入力フォーム）'!$D$35,7,IF($B27='交付申請（入力フォーム）'!$D$36,9,"エラー"))))),7))</f>
        <v/>
      </c>
      <c r="F27" s="313" t="str">
        <f>IF(D27="","",INDEX('交付申請（別紙２）'!$J$8:$W$16,IF($B27='交付申請（入力フォーム）'!$D$32,1,IF($B27='交付申請（入力フォーム）'!$D$33,3,IF($B27='交付申請（入力フォーム）'!$D$34,5,IF($B27='交付申請（入力フォーム）'!$D$35,7,IF($B27='交付申請（入力フォーム）'!$D$36,9,"エラー"))))),14))</f>
        <v/>
      </c>
      <c r="G27" s="313" t="str">
        <f>IF(B27="","",INDEX('交付申請（別紙２）'!$J$36:$W$44,IF($B27='交付申請（入力フォーム）'!$D$32,1,IF($B27='交付申請（入力フォーム）'!$D$33,3,IF($B27='交付申請（入力フォーム）'!$D$34,5,IF($B27='交付申請（入力フォーム）'!$D$35,7,IF($B27='交付申請（入力フォーム）'!$D$36,9,"エラー"))))),1))</f>
        <v/>
      </c>
      <c r="H27" s="313" t="str">
        <f>IF(C27="","",INDEX('交付申請（別紙２）'!$J$36:$W$44,IF($B27='交付申請（入力フォーム）'!$D$32,1,IF($B27='交付申請（入力フォーム）'!$D$33,3,IF($B27='交付申請（入力フォーム）'!$D$34,5,IF($B27='交付申請（入力フォーム）'!$D$35,7,IF($B27='交付申請（入力フォーム）'!$D$36,9,"エラー"))))),7))</f>
        <v/>
      </c>
      <c r="I27" s="313" t="str">
        <f>IF(D27="","",INDEX('交付申請（別紙２）'!$J$36:$W$44,IF($B27='交付申請（入力フォーム）'!$D$32,1,IF($B27='交付申請（入力フォーム）'!$D$33,3,IF($B27='交付申請（入力フォーム）'!$D$34,5,IF($B27='交付申請（入力フォーム）'!$D$35,7,IF($B27='交付申請（入力フォーム）'!$D$36,9,"エラー"))))),14))</f>
        <v/>
      </c>
      <c r="J27" s="181"/>
    </row>
    <row r="28" spans="1:10" s="18" customFormat="1" ht="21.95" customHeight="1">
      <c r="A28" s="180">
        <v>24</v>
      </c>
      <c r="B28" s="271" t="str">
        <f>IF('交付申請（入力フォーム）'!C63="","",'交付申請（入力フォーム）'!C63)</f>
        <v/>
      </c>
      <c r="C28" s="271" t="str">
        <f>IF('交付申請（入力フォーム）'!F63="","",'交付申請（入力フォーム）'!F63)</f>
        <v/>
      </c>
      <c r="D28" s="313" t="str">
        <f>IF(B28="","",INDEX('交付申請（別紙２）'!$J$8:$W$16,IF($B28='交付申請（入力フォーム）'!$D$32,1,IF($B28='交付申請（入力フォーム）'!$D$33,3,IF($B28='交付申請（入力フォーム）'!$D$34,5,IF($B28='交付申請（入力フォーム）'!$D$35,7,IF($B28='交付申請（入力フォーム）'!$D$36,9,"エラー"))))),1))</f>
        <v/>
      </c>
      <c r="E28" s="313" t="str">
        <f>IF(C28="","",INDEX('交付申請（別紙２）'!$J$8:$W$16,IF($B28='交付申請（入力フォーム）'!$D$32,1,IF($B28='交付申請（入力フォーム）'!$D$33,3,IF($B28='交付申請（入力フォーム）'!$D$34,5,IF($B28='交付申請（入力フォーム）'!$D$35,7,IF($B28='交付申請（入力フォーム）'!$D$36,9,"エラー"))))),7))</f>
        <v/>
      </c>
      <c r="F28" s="313" t="str">
        <f>IF(D28="","",INDEX('交付申請（別紙２）'!$J$8:$W$16,IF($B28='交付申請（入力フォーム）'!$D$32,1,IF($B28='交付申請（入力フォーム）'!$D$33,3,IF($B28='交付申請（入力フォーム）'!$D$34,5,IF($B28='交付申請（入力フォーム）'!$D$35,7,IF($B28='交付申請（入力フォーム）'!$D$36,9,"エラー"))))),14))</f>
        <v/>
      </c>
      <c r="G28" s="313" t="str">
        <f>IF(B28="","",INDEX('交付申請（別紙２）'!$J$36:$W$44,IF($B28='交付申請（入力フォーム）'!$D$32,1,IF($B28='交付申請（入力フォーム）'!$D$33,3,IF($B28='交付申請（入力フォーム）'!$D$34,5,IF($B28='交付申請（入力フォーム）'!$D$35,7,IF($B28='交付申請（入力フォーム）'!$D$36,9,"エラー"))))),1))</f>
        <v/>
      </c>
      <c r="H28" s="313" t="str">
        <f>IF(C28="","",INDEX('交付申請（別紙２）'!$J$36:$W$44,IF($B28='交付申請（入力フォーム）'!$D$32,1,IF($B28='交付申請（入力フォーム）'!$D$33,3,IF($B28='交付申請（入力フォーム）'!$D$34,5,IF($B28='交付申請（入力フォーム）'!$D$35,7,IF($B28='交付申請（入力フォーム）'!$D$36,9,"エラー"))))),7))</f>
        <v/>
      </c>
      <c r="I28" s="313" t="str">
        <f>IF(D28="","",INDEX('交付申請（別紙２）'!$J$36:$W$44,IF($B28='交付申請（入力フォーム）'!$D$32,1,IF($B28='交付申請（入力フォーム）'!$D$33,3,IF($B28='交付申請（入力フォーム）'!$D$34,5,IF($B28='交付申請（入力フォーム）'!$D$35,7,IF($B28='交付申請（入力フォーム）'!$D$36,9,"エラー"))))),14))</f>
        <v/>
      </c>
      <c r="J28" s="181"/>
    </row>
    <row r="29" spans="1:10" s="18" customFormat="1" ht="21.95" customHeight="1">
      <c r="A29" s="180">
        <v>25</v>
      </c>
      <c r="B29" s="271" t="str">
        <f>IF('交付申請（入力フォーム）'!C64="","",'交付申請（入力フォーム）'!C64)</f>
        <v/>
      </c>
      <c r="C29" s="271" t="str">
        <f>IF('交付申請（入力フォーム）'!F64="","",'交付申請（入力フォーム）'!F64)</f>
        <v/>
      </c>
      <c r="D29" s="313" t="str">
        <f>IF(B29="","",INDEX('交付申請（別紙２）'!$J$8:$W$16,IF($B29='交付申請（入力フォーム）'!$D$32,1,IF($B29='交付申請（入力フォーム）'!$D$33,3,IF($B29='交付申請（入力フォーム）'!$D$34,5,IF($B29='交付申請（入力フォーム）'!$D$35,7,IF($B29='交付申請（入力フォーム）'!$D$36,9,"エラー"))))),1))</f>
        <v/>
      </c>
      <c r="E29" s="313" t="str">
        <f>IF(C29="","",INDEX('交付申請（別紙２）'!$J$8:$W$16,IF($B29='交付申請（入力フォーム）'!$D$32,1,IF($B29='交付申請（入力フォーム）'!$D$33,3,IF($B29='交付申請（入力フォーム）'!$D$34,5,IF($B29='交付申請（入力フォーム）'!$D$35,7,IF($B29='交付申請（入力フォーム）'!$D$36,9,"エラー"))))),7))</f>
        <v/>
      </c>
      <c r="F29" s="313" t="str">
        <f>IF(D29="","",INDEX('交付申請（別紙２）'!$J$8:$W$16,IF($B29='交付申請（入力フォーム）'!$D$32,1,IF($B29='交付申請（入力フォーム）'!$D$33,3,IF($B29='交付申請（入力フォーム）'!$D$34,5,IF($B29='交付申請（入力フォーム）'!$D$35,7,IF($B29='交付申請（入力フォーム）'!$D$36,9,"エラー"))))),14))</f>
        <v/>
      </c>
      <c r="G29" s="313" t="str">
        <f>IF(B29="","",INDEX('交付申請（別紙２）'!$J$36:$W$44,IF($B29='交付申請（入力フォーム）'!$D$32,1,IF($B29='交付申請（入力フォーム）'!$D$33,3,IF($B29='交付申請（入力フォーム）'!$D$34,5,IF($B29='交付申請（入力フォーム）'!$D$35,7,IF($B29='交付申請（入力フォーム）'!$D$36,9,"エラー"))))),1))</f>
        <v/>
      </c>
      <c r="H29" s="313" t="str">
        <f>IF(C29="","",INDEX('交付申請（別紙２）'!$J$36:$W$44,IF($B29='交付申請（入力フォーム）'!$D$32,1,IF($B29='交付申請（入力フォーム）'!$D$33,3,IF($B29='交付申請（入力フォーム）'!$D$34,5,IF($B29='交付申請（入力フォーム）'!$D$35,7,IF($B29='交付申請（入力フォーム）'!$D$36,9,"エラー"))))),7))</f>
        <v/>
      </c>
      <c r="I29" s="313" t="str">
        <f>IF(D29="","",INDEX('交付申請（別紙２）'!$J$36:$W$44,IF($B29='交付申請（入力フォーム）'!$D$32,1,IF($B29='交付申請（入力フォーム）'!$D$33,3,IF($B29='交付申請（入力フォーム）'!$D$34,5,IF($B29='交付申請（入力フォーム）'!$D$35,7,IF($B29='交付申請（入力フォーム）'!$D$36,9,"エラー"))))),14))</f>
        <v/>
      </c>
      <c r="J29" s="181"/>
    </row>
    <row r="30" spans="1:10" s="18" customFormat="1" ht="21.95" customHeight="1">
      <c r="A30" s="180">
        <v>26</v>
      </c>
      <c r="B30" s="271" t="str">
        <f>IF('交付申請（入力フォーム）'!C65="","",'交付申請（入力フォーム）'!C65)</f>
        <v/>
      </c>
      <c r="C30" s="271" t="str">
        <f>IF('交付申請（入力フォーム）'!F65="","",'交付申請（入力フォーム）'!F65)</f>
        <v/>
      </c>
      <c r="D30" s="313" t="str">
        <f>IF(B30="","",INDEX('交付申請（別紙２）'!$J$8:$W$16,IF($B30='交付申請（入力フォーム）'!$D$32,1,IF($B30='交付申請（入力フォーム）'!$D$33,3,IF($B30='交付申請（入力フォーム）'!$D$34,5,IF($B30='交付申請（入力フォーム）'!$D$35,7,IF($B30='交付申請（入力フォーム）'!$D$36,9,"エラー"))))),1))</f>
        <v/>
      </c>
      <c r="E30" s="313" t="str">
        <f>IF(C30="","",INDEX('交付申請（別紙２）'!$J$8:$W$16,IF($B30='交付申請（入力フォーム）'!$D$32,1,IF($B30='交付申請（入力フォーム）'!$D$33,3,IF($B30='交付申請（入力フォーム）'!$D$34,5,IF($B30='交付申請（入力フォーム）'!$D$35,7,IF($B30='交付申請（入力フォーム）'!$D$36,9,"エラー"))))),7))</f>
        <v/>
      </c>
      <c r="F30" s="313" t="str">
        <f>IF(D30="","",INDEX('交付申請（別紙２）'!$J$8:$W$16,IF($B30='交付申請（入力フォーム）'!$D$32,1,IF($B30='交付申請（入力フォーム）'!$D$33,3,IF($B30='交付申請（入力フォーム）'!$D$34,5,IF($B30='交付申請（入力フォーム）'!$D$35,7,IF($B30='交付申請（入力フォーム）'!$D$36,9,"エラー"))))),14))</f>
        <v/>
      </c>
      <c r="G30" s="313" t="str">
        <f>IF(B30="","",INDEX('交付申請（別紙２）'!$J$36:$W$44,IF($B30='交付申請（入力フォーム）'!$D$32,1,IF($B30='交付申請（入力フォーム）'!$D$33,3,IF($B30='交付申請（入力フォーム）'!$D$34,5,IF($B30='交付申請（入力フォーム）'!$D$35,7,IF($B30='交付申請（入力フォーム）'!$D$36,9,"エラー"))))),1))</f>
        <v/>
      </c>
      <c r="H30" s="313" t="str">
        <f>IF(C30="","",INDEX('交付申請（別紙２）'!$J$36:$W$44,IF($B30='交付申請（入力フォーム）'!$D$32,1,IF($B30='交付申請（入力フォーム）'!$D$33,3,IF($B30='交付申請（入力フォーム）'!$D$34,5,IF($B30='交付申請（入力フォーム）'!$D$35,7,IF($B30='交付申請（入力フォーム）'!$D$36,9,"エラー"))))),7))</f>
        <v/>
      </c>
      <c r="I30" s="313" t="str">
        <f>IF(D30="","",INDEX('交付申請（別紙２）'!$J$36:$W$44,IF($B30='交付申請（入力フォーム）'!$D$32,1,IF($B30='交付申請（入力フォーム）'!$D$33,3,IF($B30='交付申請（入力フォーム）'!$D$34,5,IF($B30='交付申請（入力フォーム）'!$D$35,7,IF($B30='交付申請（入力フォーム）'!$D$36,9,"エラー"))))),14))</f>
        <v/>
      </c>
      <c r="J30" s="181"/>
    </row>
    <row r="31" spans="1:10" s="18" customFormat="1" ht="21.95" customHeight="1">
      <c r="A31" s="180">
        <v>27</v>
      </c>
      <c r="B31" s="271" t="str">
        <f>IF('交付申請（入力フォーム）'!C66="","",'交付申請（入力フォーム）'!C66)</f>
        <v/>
      </c>
      <c r="C31" s="271" t="str">
        <f>IF('交付申請（入力フォーム）'!F66="","",'交付申請（入力フォーム）'!F66)</f>
        <v/>
      </c>
      <c r="D31" s="313" t="str">
        <f>IF(B31="","",INDEX('交付申請（別紙２）'!$J$8:$W$16,IF($B31='交付申請（入力フォーム）'!$D$32,1,IF($B31='交付申請（入力フォーム）'!$D$33,3,IF($B31='交付申請（入力フォーム）'!$D$34,5,IF($B31='交付申請（入力フォーム）'!$D$35,7,IF($B31='交付申請（入力フォーム）'!$D$36,9,"エラー"))))),1))</f>
        <v/>
      </c>
      <c r="E31" s="313" t="str">
        <f>IF(C31="","",INDEX('交付申請（別紙２）'!$J$8:$W$16,IF($B31='交付申請（入力フォーム）'!$D$32,1,IF($B31='交付申請（入力フォーム）'!$D$33,3,IF($B31='交付申請（入力フォーム）'!$D$34,5,IF($B31='交付申請（入力フォーム）'!$D$35,7,IF($B31='交付申請（入力フォーム）'!$D$36,9,"エラー"))))),7))</f>
        <v/>
      </c>
      <c r="F31" s="313" t="str">
        <f>IF(D31="","",INDEX('交付申請（別紙２）'!$J$8:$W$16,IF($B31='交付申請（入力フォーム）'!$D$32,1,IF($B31='交付申請（入力フォーム）'!$D$33,3,IF($B31='交付申請（入力フォーム）'!$D$34,5,IF($B31='交付申請（入力フォーム）'!$D$35,7,IF($B31='交付申請（入力フォーム）'!$D$36,9,"エラー"))))),14))</f>
        <v/>
      </c>
      <c r="G31" s="313" t="str">
        <f>IF(B31="","",INDEX('交付申請（別紙２）'!$J$36:$W$44,IF($B31='交付申請（入力フォーム）'!$D$32,1,IF($B31='交付申請（入力フォーム）'!$D$33,3,IF($B31='交付申請（入力フォーム）'!$D$34,5,IF($B31='交付申請（入力フォーム）'!$D$35,7,IF($B31='交付申請（入力フォーム）'!$D$36,9,"エラー"))))),1))</f>
        <v/>
      </c>
      <c r="H31" s="313" t="str">
        <f>IF(C31="","",INDEX('交付申請（別紙２）'!$J$36:$W$44,IF($B31='交付申請（入力フォーム）'!$D$32,1,IF($B31='交付申請（入力フォーム）'!$D$33,3,IF($B31='交付申請（入力フォーム）'!$D$34,5,IF($B31='交付申請（入力フォーム）'!$D$35,7,IF($B31='交付申請（入力フォーム）'!$D$36,9,"エラー"))))),7))</f>
        <v/>
      </c>
      <c r="I31" s="313" t="str">
        <f>IF(D31="","",INDEX('交付申請（別紙２）'!$J$36:$W$44,IF($B31='交付申請（入力フォーム）'!$D$32,1,IF($B31='交付申請（入力フォーム）'!$D$33,3,IF($B31='交付申請（入力フォーム）'!$D$34,5,IF($B31='交付申請（入力フォーム）'!$D$35,7,IF($B31='交付申請（入力フォーム）'!$D$36,9,"エラー"))))),14))</f>
        <v/>
      </c>
      <c r="J31" s="181"/>
    </row>
    <row r="32" spans="1:10" s="18" customFormat="1" ht="21.95" customHeight="1">
      <c r="A32" s="180">
        <v>28</v>
      </c>
      <c r="B32" s="271" t="str">
        <f>IF('交付申請（入力フォーム）'!C67="","",'交付申請（入力フォーム）'!C67)</f>
        <v/>
      </c>
      <c r="C32" s="271" t="str">
        <f>IF('交付申請（入力フォーム）'!F67="","",'交付申請（入力フォーム）'!F67)</f>
        <v/>
      </c>
      <c r="D32" s="313" t="str">
        <f>IF(B32="","",INDEX('交付申請（別紙２）'!$J$8:$W$16,IF($B32='交付申請（入力フォーム）'!$D$32,1,IF($B32='交付申請（入力フォーム）'!$D$33,3,IF($B32='交付申請（入力フォーム）'!$D$34,5,IF($B32='交付申請（入力フォーム）'!$D$35,7,IF($B32='交付申請（入力フォーム）'!$D$36,9,"エラー"))))),1))</f>
        <v/>
      </c>
      <c r="E32" s="313" t="str">
        <f>IF(C32="","",INDEX('交付申請（別紙２）'!$J$8:$W$16,IF($B32='交付申請（入力フォーム）'!$D$32,1,IF($B32='交付申請（入力フォーム）'!$D$33,3,IF($B32='交付申請（入力フォーム）'!$D$34,5,IF($B32='交付申請（入力フォーム）'!$D$35,7,IF($B32='交付申請（入力フォーム）'!$D$36,9,"エラー"))))),7))</f>
        <v/>
      </c>
      <c r="F32" s="313" t="str">
        <f>IF(D32="","",INDEX('交付申請（別紙２）'!$J$8:$W$16,IF($B32='交付申請（入力フォーム）'!$D$32,1,IF($B32='交付申請（入力フォーム）'!$D$33,3,IF($B32='交付申請（入力フォーム）'!$D$34,5,IF($B32='交付申請（入力フォーム）'!$D$35,7,IF($B32='交付申請（入力フォーム）'!$D$36,9,"エラー"))))),14))</f>
        <v/>
      </c>
      <c r="G32" s="313" t="str">
        <f>IF(B32="","",INDEX('交付申請（別紙２）'!$J$36:$W$44,IF($B32='交付申請（入力フォーム）'!$D$32,1,IF($B32='交付申請（入力フォーム）'!$D$33,3,IF($B32='交付申請（入力フォーム）'!$D$34,5,IF($B32='交付申請（入力フォーム）'!$D$35,7,IF($B32='交付申請（入力フォーム）'!$D$36,9,"エラー"))))),1))</f>
        <v/>
      </c>
      <c r="H32" s="313" t="str">
        <f>IF(C32="","",INDEX('交付申請（別紙２）'!$J$36:$W$44,IF($B32='交付申請（入力フォーム）'!$D$32,1,IF($B32='交付申請（入力フォーム）'!$D$33,3,IF($B32='交付申請（入力フォーム）'!$D$34,5,IF($B32='交付申請（入力フォーム）'!$D$35,7,IF($B32='交付申請（入力フォーム）'!$D$36,9,"エラー"))))),7))</f>
        <v/>
      </c>
      <c r="I32" s="313" t="str">
        <f>IF(D32="","",INDEX('交付申請（別紙２）'!$J$36:$W$44,IF($B32='交付申請（入力フォーム）'!$D$32,1,IF($B32='交付申請（入力フォーム）'!$D$33,3,IF($B32='交付申請（入力フォーム）'!$D$34,5,IF($B32='交付申請（入力フォーム）'!$D$35,7,IF($B32='交付申請（入力フォーム）'!$D$36,9,"エラー"))))),14))</f>
        <v/>
      </c>
      <c r="J32" s="181"/>
    </row>
    <row r="33" spans="1:14" s="18" customFormat="1" ht="21.95" customHeight="1">
      <c r="A33" s="180">
        <v>29</v>
      </c>
      <c r="B33" s="271" t="str">
        <f>IF('交付申請（入力フォーム）'!C68="","",'交付申請（入力フォーム）'!C68)</f>
        <v/>
      </c>
      <c r="C33" s="271" t="str">
        <f>IF('交付申請（入力フォーム）'!F68="","",'交付申請（入力フォーム）'!F68)</f>
        <v/>
      </c>
      <c r="D33" s="313" t="str">
        <f>IF(B33="","",INDEX('交付申請（別紙２）'!$J$8:$W$16,IF($B33='交付申請（入力フォーム）'!$D$32,1,IF($B33='交付申請（入力フォーム）'!$D$33,3,IF($B33='交付申請（入力フォーム）'!$D$34,5,IF($B33='交付申請（入力フォーム）'!$D$35,7,IF($B33='交付申請（入力フォーム）'!$D$36,9,"エラー"))))),1))</f>
        <v/>
      </c>
      <c r="E33" s="313" t="str">
        <f>IF(C33="","",INDEX('交付申請（別紙２）'!$J$8:$W$16,IF($B33='交付申請（入力フォーム）'!$D$32,1,IF($B33='交付申請（入力フォーム）'!$D$33,3,IF($B33='交付申請（入力フォーム）'!$D$34,5,IF($B33='交付申請（入力フォーム）'!$D$35,7,IF($B33='交付申請（入力フォーム）'!$D$36,9,"エラー"))))),7))</f>
        <v/>
      </c>
      <c r="F33" s="313" t="str">
        <f>IF(D33="","",INDEX('交付申請（別紙２）'!$J$8:$W$16,IF($B33='交付申請（入力フォーム）'!$D$32,1,IF($B33='交付申請（入力フォーム）'!$D$33,3,IF($B33='交付申請（入力フォーム）'!$D$34,5,IF($B33='交付申請（入力フォーム）'!$D$35,7,IF($B33='交付申請（入力フォーム）'!$D$36,9,"エラー"))))),14))</f>
        <v/>
      </c>
      <c r="G33" s="313" t="str">
        <f>IF(B33="","",INDEX('交付申請（別紙２）'!$J$36:$W$44,IF($B33='交付申請（入力フォーム）'!$D$32,1,IF($B33='交付申請（入力フォーム）'!$D$33,3,IF($B33='交付申請（入力フォーム）'!$D$34,5,IF($B33='交付申請（入力フォーム）'!$D$35,7,IF($B33='交付申請（入力フォーム）'!$D$36,9,"エラー"))))),1))</f>
        <v/>
      </c>
      <c r="H33" s="313" t="str">
        <f>IF(C33="","",INDEX('交付申請（別紙２）'!$J$36:$W$44,IF($B33='交付申請（入力フォーム）'!$D$32,1,IF($B33='交付申請（入力フォーム）'!$D$33,3,IF($B33='交付申請（入力フォーム）'!$D$34,5,IF($B33='交付申請（入力フォーム）'!$D$35,7,IF($B33='交付申請（入力フォーム）'!$D$36,9,"エラー"))))),7))</f>
        <v/>
      </c>
      <c r="I33" s="313" t="str">
        <f>IF(D33="","",INDEX('交付申請（別紙２）'!$J$36:$W$44,IF($B33='交付申請（入力フォーム）'!$D$32,1,IF($B33='交付申請（入力フォーム）'!$D$33,3,IF($B33='交付申請（入力フォーム）'!$D$34,5,IF($B33='交付申請（入力フォーム）'!$D$35,7,IF($B33='交付申請（入力フォーム）'!$D$36,9,"エラー"))))),14))</f>
        <v/>
      </c>
      <c r="J33" s="181"/>
    </row>
    <row r="34" spans="1:14" s="18" customFormat="1" ht="21.95" customHeight="1">
      <c r="A34" s="180">
        <v>30</v>
      </c>
      <c r="B34" s="271" t="str">
        <f>IF('交付申請（入力フォーム）'!C69="","",'交付申請（入力フォーム）'!C69)</f>
        <v/>
      </c>
      <c r="C34" s="271" t="str">
        <f>IF('交付申請（入力フォーム）'!F69="","",'交付申請（入力フォーム）'!F69)</f>
        <v/>
      </c>
      <c r="D34" s="313" t="str">
        <f>IF(B34="","",INDEX('交付申請（別紙２）'!$J$8:$W$16,IF($B34='交付申請（入力フォーム）'!$D$32,1,IF($B34='交付申請（入力フォーム）'!$D$33,3,IF($B34='交付申請（入力フォーム）'!$D$34,5,IF($B34='交付申請（入力フォーム）'!$D$35,7,IF($B34='交付申請（入力フォーム）'!$D$36,9,"エラー"))))),1))</f>
        <v/>
      </c>
      <c r="E34" s="313" t="str">
        <f>IF(C34="","",INDEX('交付申請（別紙２）'!$J$8:$W$16,IF($B34='交付申請（入力フォーム）'!$D$32,1,IF($B34='交付申請（入力フォーム）'!$D$33,3,IF($B34='交付申請（入力フォーム）'!$D$34,5,IF($B34='交付申請（入力フォーム）'!$D$35,7,IF($B34='交付申請（入力フォーム）'!$D$36,9,"エラー"))))),7))</f>
        <v/>
      </c>
      <c r="F34" s="313" t="str">
        <f>IF(D34="","",INDEX('交付申請（別紙２）'!$J$8:$W$16,IF($B34='交付申請（入力フォーム）'!$D$32,1,IF($B34='交付申請（入力フォーム）'!$D$33,3,IF($B34='交付申請（入力フォーム）'!$D$34,5,IF($B34='交付申請（入力フォーム）'!$D$35,7,IF($B34='交付申請（入力フォーム）'!$D$36,9,"エラー"))))),14))</f>
        <v/>
      </c>
      <c r="G34" s="313" t="str">
        <f>IF(B34="","",INDEX('交付申請（別紙２）'!$J$36:$W$44,IF($B34='交付申請（入力フォーム）'!$D$32,1,IF($B34='交付申請（入力フォーム）'!$D$33,3,IF($B34='交付申請（入力フォーム）'!$D$34,5,IF($B34='交付申請（入力フォーム）'!$D$35,7,IF($B34='交付申請（入力フォーム）'!$D$36,9,"エラー"))))),1))</f>
        <v/>
      </c>
      <c r="H34" s="313" t="str">
        <f>IF(C34="","",INDEX('交付申請（別紙２）'!$J$36:$W$44,IF($B34='交付申請（入力フォーム）'!$D$32,1,IF($B34='交付申請（入力フォーム）'!$D$33,3,IF($B34='交付申請（入力フォーム）'!$D$34,5,IF($B34='交付申請（入力フォーム）'!$D$35,7,IF($B34='交付申請（入力フォーム）'!$D$36,9,"エラー"))))),7))</f>
        <v/>
      </c>
      <c r="I34" s="313" t="str">
        <f>IF(D34="","",INDEX('交付申請（別紙２）'!$J$36:$W$44,IF($B34='交付申請（入力フォーム）'!$D$32,1,IF($B34='交付申請（入力フォーム）'!$D$33,3,IF($B34='交付申請（入力フォーム）'!$D$34,5,IF($B34='交付申請（入力フォーム）'!$D$35,7,IF($B34='交付申請（入力フォーム）'!$D$36,9,"エラー"))))),14))</f>
        <v/>
      </c>
      <c r="J34" s="181"/>
    </row>
    <row r="35" spans="1:14" s="18" customFormat="1" ht="21.95" customHeight="1">
      <c r="A35" s="180">
        <v>31</v>
      </c>
      <c r="B35" s="271" t="str">
        <f>IF('交付申請（入力フォーム）'!C70="","",'交付申請（入力フォーム）'!C70)</f>
        <v/>
      </c>
      <c r="C35" s="271" t="str">
        <f>IF('交付申請（入力フォーム）'!F70="","",'交付申請（入力フォーム）'!F70)</f>
        <v/>
      </c>
      <c r="D35" s="313" t="str">
        <f>IF(B35="","",INDEX('交付申請（別紙２）'!$J$8:$W$16,IF($B35='交付申請（入力フォーム）'!$D$32,1,IF($B35='交付申請（入力フォーム）'!$D$33,3,IF($B35='交付申請（入力フォーム）'!$D$34,5,IF($B35='交付申請（入力フォーム）'!$D$35,7,IF($B35='交付申請（入力フォーム）'!$D$36,9,"エラー"))))),1))</f>
        <v/>
      </c>
      <c r="E35" s="313" t="str">
        <f>IF(C35="","",INDEX('交付申請（別紙２）'!$J$8:$W$16,IF($B35='交付申請（入力フォーム）'!$D$32,1,IF($B35='交付申請（入力フォーム）'!$D$33,3,IF($B35='交付申請（入力フォーム）'!$D$34,5,IF($B35='交付申請（入力フォーム）'!$D$35,7,IF($B35='交付申請（入力フォーム）'!$D$36,9,"エラー"))))),7))</f>
        <v/>
      </c>
      <c r="F35" s="313" t="str">
        <f>IF(D35="","",INDEX('交付申請（別紙２）'!$J$8:$W$16,IF($B35='交付申請（入力フォーム）'!$D$32,1,IF($B35='交付申請（入力フォーム）'!$D$33,3,IF($B35='交付申請（入力フォーム）'!$D$34,5,IF($B35='交付申請（入力フォーム）'!$D$35,7,IF($B35='交付申請（入力フォーム）'!$D$36,9,"エラー"))))),14))</f>
        <v/>
      </c>
      <c r="G35" s="313" t="str">
        <f>IF(B35="","",INDEX('交付申請（別紙２）'!$J$36:$W$44,IF($B35='交付申請（入力フォーム）'!$D$32,1,IF($B35='交付申請（入力フォーム）'!$D$33,3,IF($B35='交付申請（入力フォーム）'!$D$34,5,IF($B35='交付申請（入力フォーム）'!$D$35,7,IF($B35='交付申請（入力フォーム）'!$D$36,9,"エラー"))))),1))</f>
        <v/>
      </c>
      <c r="H35" s="313" t="str">
        <f>IF(C35="","",INDEX('交付申請（別紙２）'!$J$36:$W$44,IF($B35='交付申請（入力フォーム）'!$D$32,1,IF($B35='交付申請（入力フォーム）'!$D$33,3,IF($B35='交付申請（入力フォーム）'!$D$34,5,IF($B35='交付申請（入力フォーム）'!$D$35,7,IF($B35='交付申請（入力フォーム）'!$D$36,9,"エラー"))))),7))</f>
        <v/>
      </c>
      <c r="I35" s="313" t="str">
        <f>IF(D35="","",INDEX('交付申請（別紙２）'!$J$36:$W$44,IF($B35='交付申請（入力フォーム）'!$D$32,1,IF($B35='交付申請（入力フォーム）'!$D$33,3,IF($B35='交付申請（入力フォーム）'!$D$34,5,IF($B35='交付申請（入力フォーム）'!$D$35,7,IF($B35='交付申請（入力フォーム）'!$D$36,9,"エラー"))))),14))</f>
        <v/>
      </c>
      <c r="J35" s="181"/>
    </row>
    <row r="36" spans="1:14" s="18" customFormat="1" ht="21.95" customHeight="1">
      <c r="A36" s="180">
        <v>32</v>
      </c>
      <c r="B36" s="271" t="str">
        <f>IF('交付申請（入力フォーム）'!C71="","",'交付申請（入力フォーム）'!C71)</f>
        <v/>
      </c>
      <c r="C36" s="271" t="str">
        <f>IF('交付申請（入力フォーム）'!F71="","",'交付申請（入力フォーム）'!F71)</f>
        <v/>
      </c>
      <c r="D36" s="313" t="str">
        <f>IF(B36="","",INDEX('交付申請（別紙２）'!$J$8:$W$16,IF($B36='交付申請（入力フォーム）'!$D$32,1,IF($B36='交付申請（入力フォーム）'!$D$33,3,IF($B36='交付申請（入力フォーム）'!$D$34,5,IF($B36='交付申請（入力フォーム）'!$D$35,7,IF($B36='交付申請（入力フォーム）'!$D$36,9,"エラー"))))),1))</f>
        <v/>
      </c>
      <c r="E36" s="313" t="str">
        <f>IF(C36="","",INDEX('交付申請（別紙２）'!$J$8:$W$16,IF($B36='交付申請（入力フォーム）'!$D$32,1,IF($B36='交付申請（入力フォーム）'!$D$33,3,IF($B36='交付申請（入力フォーム）'!$D$34,5,IF($B36='交付申請（入力フォーム）'!$D$35,7,IF($B36='交付申請（入力フォーム）'!$D$36,9,"エラー"))))),7))</f>
        <v/>
      </c>
      <c r="F36" s="313" t="str">
        <f>IF(D36="","",INDEX('交付申請（別紙２）'!$J$8:$W$16,IF($B36='交付申請（入力フォーム）'!$D$32,1,IF($B36='交付申請（入力フォーム）'!$D$33,3,IF($B36='交付申請（入力フォーム）'!$D$34,5,IF($B36='交付申請（入力フォーム）'!$D$35,7,IF($B36='交付申請（入力フォーム）'!$D$36,9,"エラー"))))),14))</f>
        <v/>
      </c>
      <c r="G36" s="313" t="str">
        <f>IF(B36="","",INDEX('交付申請（別紙２）'!$J$36:$W$44,IF($B36='交付申請（入力フォーム）'!$D$32,1,IF($B36='交付申請（入力フォーム）'!$D$33,3,IF($B36='交付申請（入力フォーム）'!$D$34,5,IF($B36='交付申請（入力フォーム）'!$D$35,7,IF($B36='交付申請（入力フォーム）'!$D$36,9,"エラー"))))),1))</f>
        <v/>
      </c>
      <c r="H36" s="313" t="str">
        <f>IF(C36="","",INDEX('交付申請（別紙２）'!$J$36:$W$44,IF($B36='交付申請（入力フォーム）'!$D$32,1,IF($B36='交付申請（入力フォーム）'!$D$33,3,IF($B36='交付申請（入力フォーム）'!$D$34,5,IF($B36='交付申請（入力フォーム）'!$D$35,7,IF($B36='交付申請（入力フォーム）'!$D$36,9,"エラー"))))),7))</f>
        <v/>
      </c>
      <c r="I36" s="313" t="str">
        <f>IF(D36="","",INDEX('交付申請（別紙２）'!$J$36:$W$44,IF($B36='交付申請（入力フォーム）'!$D$32,1,IF($B36='交付申請（入力フォーム）'!$D$33,3,IF($B36='交付申請（入力フォーム）'!$D$34,5,IF($B36='交付申請（入力フォーム）'!$D$35,7,IF($B36='交付申請（入力フォーム）'!$D$36,9,"エラー"))))),14))</f>
        <v/>
      </c>
      <c r="J36" s="181"/>
    </row>
    <row r="37" spans="1:14" ht="21.95" customHeight="1">
      <c r="A37" s="180">
        <v>33</v>
      </c>
      <c r="B37" s="271" t="str">
        <f>IF('交付申請（入力フォーム）'!C72="","",'交付申請（入力フォーム）'!C72)</f>
        <v/>
      </c>
      <c r="C37" s="271" t="str">
        <f>IF('交付申請（入力フォーム）'!F72="","",'交付申請（入力フォーム）'!F72)</f>
        <v/>
      </c>
      <c r="D37" s="313" t="str">
        <f>IF(B37="","",INDEX('交付申請（別紙２）'!$J$8:$W$16,IF($B37='交付申請（入力フォーム）'!$D$32,1,IF($B37='交付申請（入力フォーム）'!$D$33,3,IF($B37='交付申請（入力フォーム）'!$D$34,5,IF($B37='交付申請（入力フォーム）'!$D$35,7,IF($B37='交付申請（入力フォーム）'!$D$36,9,"エラー"))))),1))</f>
        <v/>
      </c>
      <c r="E37" s="313" t="str">
        <f>IF(C37="","",INDEX('交付申請（別紙２）'!$J$8:$W$16,IF($B37='交付申請（入力フォーム）'!$D$32,1,IF($B37='交付申請（入力フォーム）'!$D$33,3,IF($B37='交付申請（入力フォーム）'!$D$34,5,IF($B37='交付申請（入力フォーム）'!$D$35,7,IF($B37='交付申請（入力フォーム）'!$D$36,9,"エラー"))))),7))</f>
        <v/>
      </c>
      <c r="F37" s="313" t="str">
        <f>IF(D37="","",INDEX('交付申請（別紙２）'!$J$8:$W$16,IF($B37='交付申請（入力フォーム）'!$D$32,1,IF($B37='交付申請（入力フォーム）'!$D$33,3,IF($B37='交付申請（入力フォーム）'!$D$34,5,IF($B37='交付申請（入力フォーム）'!$D$35,7,IF($B37='交付申請（入力フォーム）'!$D$36,9,"エラー"))))),14))</f>
        <v/>
      </c>
      <c r="G37" s="313" t="str">
        <f>IF(B37="","",INDEX('交付申請（別紙２）'!$J$36:$W$44,IF($B37='交付申請（入力フォーム）'!$D$32,1,IF($B37='交付申請（入力フォーム）'!$D$33,3,IF($B37='交付申請（入力フォーム）'!$D$34,5,IF($B37='交付申請（入力フォーム）'!$D$35,7,IF($B37='交付申請（入力フォーム）'!$D$36,9,"エラー"))))),1))</f>
        <v/>
      </c>
      <c r="H37" s="313" t="str">
        <f>IF(C37="","",INDEX('交付申請（別紙２）'!$J$36:$W$44,IF($B37='交付申請（入力フォーム）'!$D$32,1,IF($B37='交付申請（入力フォーム）'!$D$33,3,IF($B37='交付申請（入力フォーム）'!$D$34,5,IF($B37='交付申請（入力フォーム）'!$D$35,7,IF($B37='交付申請（入力フォーム）'!$D$36,9,"エラー"))))),7))</f>
        <v/>
      </c>
      <c r="I37" s="313" t="str">
        <f>IF(D37="","",INDEX('交付申請（別紙２）'!$J$36:$W$44,IF($B37='交付申請（入力フォーム）'!$D$32,1,IF($B37='交付申請（入力フォーム）'!$D$33,3,IF($B37='交付申請（入力フォーム）'!$D$34,5,IF($B37='交付申請（入力フォーム）'!$D$35,7,IF($B37='交付申請（入力フォーム）'!$D$36,9,"エラー"))))),14))</f>
        <v/>
      </c>
      <c r="J37" s="181"/>
      <c r="K37" s="224"/>
      <c r="L37" s="224"/>
      <c r="M37" s="224"/>
      <c r="N37" s="224"/>
    </row>
    <row r="38" spans="1:14" ht="21.95" customHeight="1">
      <c r="A38" s="180">
        <v>34</v>
      </c>
      <c r="B38" s="271" t="str">
        <f>IF('交付申請（入力フォーム）'!C73="","",'交付申請（入力フォーム）'!C73)</f>
        <v/>
      </c>
      <c r="C38" s="271" t="str">
        <f>IF('交付申請（入力フォーム）'!F73="","",'交付申請（入力フォーム）'!F73)</f>
        <v/>
      </c>
      <c r="D38" s="313" t="str">
        <f>IF(B38="","",INDEX('交付申請（別紙２）'!$J$8:$W$16,IF($B38='交付申請（入力フォーム）'!$D$32,1,IF($B38='交付申請（入力フォーム）'!$D$33,3,IF($B38='交付申請（入力フォーム）'!$D$34,5,IF($B38='交付申請（入力フォーム）'!$D$35,7,IF($B38='交付申請（入力フォーム）'!$D$36,9,"エラー"))))),1))</f>
        <v/>
      </c>
      <c r="E38" s="313" t="str">
        <f>IF(C38="","",INDEX('交付申請（別紙２）'!$J$8:$W$16,IF($B38='交付申請（入力フォーム）'!$D$32,1,IF($B38='交付申請（入力フォーム）'!$D$33,3,IF($B38='交付申請（入力フォーム）'!$D$34,5,IF($B38='交付申請（入力フォーム）'!$D$35,7,IF($B38='交付申請（入力フォーム）'!$D$36,9,"エラー"))))),7))</f>
        <v/>
      </c>
      <c r="F38" s="313" t="str">
        <f>IF(D38="","",INDEX('交付申請（別紙２）'!$J$8:$W$16,IF($B38='交付申請（入力フォーム）'!$D$32,1,IF($B38='交付申請（入力フォーム）'!$D$33,3,IF($B38='交付申請（入力フォーム）'!$D$34,5,IF($B38='交付申請（入力フォーム）'!$D$35,7,IF($B38='交付申請（入力フォーム）'!$D$36,9,"エラー"))))),14))</f>
        <v/>
      </c>
      <c r="G38" s="313" t="str">
        <f>IF(B38="","",INDEX('交付申請（別紙２）'!$J$36:$W$44,IF($B38='交付申請（入力フォーム）'!$D$32,1,IF($B38='交付申請（入力フォーム）'!$D$33,3,IF($B38='交付申請（入力フォーム）'!$D$34,5,IF($B38='交付申請（入力フォーム）'!$D$35,7,IF($B38='交付申請（入力フォーム）'!$D$36,9,"エラー"))))),1))</f>
        <v/>
      </c>
      <c r="H38" s="313" t="str">
        <f>IF(C38="","",INDEX('交付申請（別紙２）'!$J$36:$W$44,IF($B38='交付申請（入力フォーム）'!$D$32,1,IF($B38='交付申請（入力フォーム）'!$D$33,3,IF($B38='交付申請（入力フォーム）'!$D$34,5,IF($B38='交付申請（入力フォーム）'!$D$35,7,IF($B38='交付申請（入力フォーム）'!$D$36,9,"エラー"))))),7))</f>
        <v/>
      </c>
      <c r="I38" s="313" t="str">
        <f>IF(D38="","",INDEX('交付申請（別紙２）'!$J$36:$W$44,IF($B38='交付申請（入力フォーム）'!$D$32,1,IF($B38='交付申請（入力フォーム）'!$D$33,3,IF($B38='交付申請（入力フォーム）'!$D$34,5,IF($B38='交付申請（入力フォーム）'!$D$35,7,IF($B38='交付申請（入力フォーム）'!$D$36,9,"エラー"))))),14))</f>
        <v/>
      </c>
      <c r="J38" s="181"/>
      <c r="K38" s="224"/>
      <c r="L38" s="224"/>
      <c r="M38" s="224"/>
      <c r="N38" s="224"/>
    </row>
    <row r="39" spans="1:14" ht="21.95" customHeight="1">
      <c r="A39" s="184">
        <v>35</v>
      </c>
      <c r="B39" s="271" t="str">
        <f>IF('交付申請（入力フォーム）'!C74="","",'交付申請（入力フォーム）'!C74)</f>
        <v/>
      </c>
      <c r="C39" s="271" t="str">
        <f>IF('交付申請（入力フォーム）'!F74="","",'交付申請（入力フォーム）'!F74)</f>
        <v/>
      </c>
      <c r="D39" s="314" t="str">
        <f>IF(B39="","",INDEX('交付申請（別紙２）'!$J$8:$W$16,IF($B39='交付申請（入力フォーム）'!$D$32,1,IF($B39='交付申請（入力フォーム）'!$D$33,3,IF($B39='交付申請（入力フォーム）'!$D$34,5,IF($B39='交付申請（入力フォーム）'!$D$35,7,IF($B39='交付申請（入力フォーム）'!$D$36,9,"エラー"))))),1))</f>
        <v/>
      </c>
      <c r="E39" s="315" t="str">
        <f>IF(C39="","",INDEX('交付申請（別紙２）'!$J$8:$W$16,IF($B39='交付申請（入力フォーム）'!$D$32,1,IF($B39='交付申請（入力フォーム）'!$D$33,3,IF($B39='交付申請（入力フォーム）'!$D$34,5,IF($B39='交付申請（入力フォーム）'!$D$35,7,IF($B39='交付申請（入力フォーム）'!$D$36,9,"エラー"))))),7))</f>
        <v/>
      </c>
      <c r="F39" s="315" t="str">
        <f>IF(D39="","",INDEX('交付申請（別紙２）'!$J$8:$W$16,IF($B39='交付申請（入力フォーム）'!$D$32,1,IF($B39='交付申請（入力フォーム）'!$D$33,3,IF($B39='交付申請（入力フォーム）'!$D$34,5,IF($B39='交付申請（入力フォーム）'!$D$35,7,IF($B39='交付申請（入力フォーム）'!$D$36,9,"エラー"))))),14))</f>
        <v/>
      </c>
      <c r="G39" s="315" t="str">
        <f>IF(B39="","",INDEX('交付申請（別紙２）'!$J$36:$W$44,IF($B39='交付申請（入力フォーム）'!$D$32,1,IF($B39='交付申請（入力フォーム）'!$D$33,3,IF($B39='交付申請（入力フォーム）'!$D$34,5,IF($B39='交付申請（入力フォーム）'!$D$35,7,IF($B39='交付申請（入力フォーム）'!$D$36,9,"エラー"))))),1))</f>
        <v/>
      </c>
      <c r="H39" s="314" t="str">
        <f>IF(C39="","",INDEX('交付申請（別紙２）'!$J$36:$W$44,IF($B39='交付申請（入力フォーム）'!$D$32,1,IF($B39='交付申請（入力フォーム）'!$D$33,3,IF($B39='交付申請（入力フォーム）'!$D$34,5,IF($B39='交付申請（入力フォーム）'!$D$35,7,IF($B39='交付申請（入力フォーム）'!$D$36,9,"エラー"))))),7))</f>
        <v/>
      </c>
      <c r="I39" s="314" t="str">
        <f>IF(D39="","",INDEX('交付申請（別紙２）'!$J$36:$W$44,IF($B39='交付申請（入力フォーム）'!$D$32,1,IF($B39='交付申請（入力フォーム）'!$D$33,3,IF($B39='交付申請（入力フォーム）'!$D$34,5,IF($B39='交付申請（入力フォーム）'!$D$35,7,IF($B39='交付申請（入力フォーム）'!$D$36,9,"エラー"))))),14))</f>
        <v/>
      </c>
      <c r="J39" s="185"/>
    </row>
    <row r="40" spans="1:14" ht="22.5" customHeight="1">
      <c r="A40" s="725" t="s">
        <v>201</v>
      </c>
      <c r="B40" s="726"/>
      <c r="C40" s="727"/>
      <c r="D40" s="316">
        <f t="shared" ref="D40:I40" si="0">SUM(D5:D39)</f>
        <v>0</v>
      </c>
      <c r="E40" s="316">
        <f t="shared" si="0"/>
        <v>0</v>
      </c>
      <c r="F40" s="316">
        <f t="shared" si="0"/>
        <v>0</v>
      </c>
      <c r="G40" s="316">
        <f t="shared" si="0"/>
        <v>0</v>
      </c>
      <c r="H40" s="316">
        <f t="shared" si="0"/>
        <v>0</v>
      </c>
      <c r="I40" s="316">
        <f t="shared" si="0"/>
        <v>0</v>
      </c>
      <c r="J40" s="186"/>
    </row>
    <row r="41" spans="1:14">
      <c r="J41" s="63"/>
    </row>
    <row r="42" spans="1:14">
      <c r="A42" s="724" t="str">
        <f>CONCATENATE("プロジェクト名","（",'交付申請（入力フォーム）'!D7,"）")</f>
        <v>プロジェクト名（）</v>
      </c>
      <c r="B42" s="724"/>
      <c r="C42" s="724"/>
      <c r="D42" s="724"/>
      <c r="E42" s="724"/>
      <c r="F42" s="724"/>
      <c r="G42" s="724"/>
      <c r="H42" s="724"/>
      <c r="I42" s="724"/>
      <c r="J42" s="724"/>
    </row>
  </sheetData>
  <sheetProtection password="87FE" sheet="1" selectLockedCells="1"/>
  <mergeCells count="10">
    <mergeCell ref="A42:J42"/>
    <mergeCell ref="A40:C40"/>
    <mergeCell ref="J3:J4"/>
    <mergeCell ref="N5:U6"/>
    <mergeCell ref="N10:U10"/>
    <mergeCell ref="A3:A4"/>
    <mergeCell ref="C3:C4"/>
    <mergeCell ref="D3:F3"/>
    <mergeCell ref="G3:I3"/>
    <mergeCell ref="B3:B4"/>
  </mergeCells>
  <phoneticPr fontId="1"/>
  <printOptions horizontalCentered="1"/>
  <pageMargins left="0.78740157480314965" right="0.59055118110236227" top="0.86614173228346458" bottom="0.55118110236220474" header="0.31496062992125984" footer="0.31496062992125984"/>
  <pageSetup paperSize="9" scale="75" fitToHeight="0" orientation="portrait" horizontalDpi="300" verticalDpi="300" r:id="rId1"/>
  <colBreaks count="1" manualBreakCount="1">
    <brk id="10" min="1" max="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50"/>
  <sheetViews>
    <sheetView workbookViewId="0"/>
  </sheetViews>
  <sheetFormatPr defaultColWidth="16.625" defaultRowHeight="12"/>
  <cols>
    <col min="1" max="1" width="0.875" style="77" customWidth="1"/>
    <col min="2" max="6" width="19.625" style="77" customWidth="1"/>
    <col min="7" max="9" width="12.625" style="77" customWidth="1"/>
    <col min="10" max="10" width="9.5" style="78" customWidth="1"/>
    <col min="11" max="253" width="16.625" style="77"/>
    <col min="254" max="254" width="0.875" style="77" customWidth="1"/>
    <col min="255" max="262" width="19.625" style="77" customWidth="1"/>
    <col min="263" max="265" width="12.625" style="77" customWidth="1"/>
    <col min="266" max="266" width="9.5" style="77" customWidth="1"/>
    <col min="267" max="509" width="16.625" style="77"/>
    <col min="510" max="510" width="0.875" style="77" customWidth="1"/>
    <col min="511" max="518" width="19.625" style="77" customWidth="1"/>
    <col min="519" max="521" width="12.625" style="77" customWidth="1"/>
    <col min="522" max="522" width="9.5" style="77" customWidth="1"/>
    <col min="523" max="765" width="16.625" style="77"/>
    <col min="766" max="766" width="0.875" style="77" customWidth="1"/>
    <col min="767" max="774" width="19.625" style="77" customWidth="1"/>
    <col min="775" max="777" width="12.625" style="77" customWidth="1"/>
    <col min="778" max="778" width="9.5" style="77" customWidth="1"/>
    <col min="779" max="1021" width="16.625" style="77"/>
    <col min="1022" max="1022" width="0.875" style="77" customWidth="1"/>
    <col min="1023" max="1030" width="19.625" style="77" customWidth="1"/>
    <col min="1031" max="1033" width="12.625" style="77" customWidth="1"/>
    <col min="1034" max="1034" width="9.5" style="77" customWidth="1"/>
    <col min="1035" max="1277" width="16.625" style="77"/>
    <col min="1278" max="1278" width="0.875" style="77" customWidth="1"/>
    <col min="1279" max="1286" width="19.625" style="77" customWidth="1"/>
    <col min="1287" max="1289" width="12.625" style="77" customWidth="1"/>
    <col min="1290" max="1290" width="9.5" style="77" customWidth="1"/>
    <col min="1291" max="1533" width="16.625" style="77"/>
    <col min="1534" max="1534" width="0.875" style="77" customWidth="1"/>
    <col min="1535" max="1542" width="19.625" style="77" customWidth="1"/>
    <col min="1543" max="1545" width="12.625" style="77" customWidth="1"/>
    <col min="1546" max="1546" width="9.5" style="77" customWidth="1"/>
    <col min="1547" max="1789" width="16.625" style="77"/>
    <col min="1790" max="1790" width="0.875" style="77" customWidth="1"/>
    <col min="1791" max="1798" width="19.625" style="77" customWidth="1"/>
    <col min="1799" max="1801" width="12.625" style="77" customWidth="1"/>
    <col min="1802" max="1802" width="9.5" style="77" customWidth="1"/>
    <col min="1803" max="2045" width="16.625" style="77"/>
    <col min="2046" max="2046" width="0.875" style="77" customWidth="1"/>
    <col min="2047" max="2054" width="19.625" style="77" customWidth="1"/>
    <col min="2055" max="2057" width="12.625" style="77" customWidth="1"/>
    <col min="2058" max="2058" width="9.5" style="77" customWidth="1"/>
    <col min="2059" max="2301" width="16.625" style="77"/>
    <col min="2302" max="2302" width="0.875" style="77" customWidth="1"/>
    <col min="2303" max="2310" width="19.625" style="77" customWidth="1"/>
    <col min="2311" max="2313" width="12.625" style="77" customWidth="1"/>
    <col min="2314" max="2314" width="9.5" style="77" customWidth="1"/>
    <col min="2315" max="2557" width="16.625" style="77"/>
    <col min="2558" max="2558" width="0.875" style="77" customWidth="1"/>
    <col min="2559" max="2566" width="19.625" style="77" customWidth="1"/>
    <col min="2567" max="2569" width="12.625" style="77" customWidth="1"/>
    <col min="2570" max="2570" width="9.5" style="77" customWidth="1"/>
    <col min="2571" max="2813" width="16.625" style="77"/>
    <col min="2814" max="2814" width="0.875" style="77" customWidth="1"/>
    <col min="2815" max="2822" width="19.625" style="77" customWidth="1"/>
    <col min="2823" max="2825" width="12.625" style="77" customWidth="1"/>
    <col min="2826" max="2826" width="9.5" style="77" customWidth="1"/>
    <col min="2827" max="3069" width="16.625" style="77"/>
    <col min="3070" max="3070" width="0.875" style="77" customWidth="1"/>
    <col min="3071" max="3078" width="19.625" style="77" customWidth="1"/>
    <col min="3079" max="3081" width="12.625" style="77" customWidth="1"/>
    <col min="3082" max="3082" width="9.5" style="77" customWidth="1"/>
    <col min="3083" max="3325" width="16.625" style="77"/>
    <col min="3326" max="3326" width="0.875" style="77" customWidth="1"/>
    <col min="3327" max="3334" width="19.625" style="77" customWidth="1"/>
    <col min="3335" max="3337" width="12.625" style="77" customWidth="1"/>
    <col min="3338" max="3338" width="9.5" style="77" customWidth="1"/>
    <col min="3339" max="3581" width="16.625" style="77"/>
    <col min="3582" max="3582" width="0.875" style="77" customWidth="1"/>
    <col min="3583" max="3590" width="19.625" style="77" customWidth="1"/>
    <col min="3591" max="3593" width="12.625" style="77" customWidth="1"/>
    <col min="3594" max="3594" width="9.5" style="77" customWidth="1"/>
    <col min="3595" max="3837" width="16.625" style="77"/>
    <col min="3838" max="3838" width="0.875" style="77" customWidth="1"/>
    <col min="3839" max="3846" width="19.625" style="77" customWidth="1"/>
    <col min="3847" max="3849" width="12.625" style="77" customWidth="1"/>
    <col min="3850" max="3850" width="9.5" style="77" customWidth="1"/>
    <col min="3851" max="4093" width="16.625" style="77"/>
    <col min="4094" max="4094" width="0.875" style="77" customWidth="1"/>
    <col min="4095" max="4102" width="19.625" style="77" customWidth="1"/>
    <col min="4103" max="4105" width="12.625" style="77" customWidth="1"/>
    <col min="4106" max="4106" width="9.5" style="77" customWidth="1"/>
    <col min="4107" max="4349" width="16.625" style="77"/>
    <col min="4350" max="4350" width="0.875" style="77" customWidth="1"/>
    <col min="4351" max="4358" width="19.625" style="77" customWidth="1"/>
    <col min="4359" max="4361" width="12.625" style="77" customWidth="1"/>
    <col min="4362" max="4362" width="9.5" style="77" customWidth="1"/>
    <col min="4363" max="4605" width="16.625" style="77"/>
    <col min="4606" max="4606" width="0.875" style="77" customWidth="1"/>
    <col min="4607" max="4614" width="19.625" style="77" customWidth="1"/>
    <col min="4615" max="4617" width="12.625" style="77" customWidth="1"/>
    <col min="4618" max="4618" width="9.5" style="77" customWidth="1"/>
    <col min="4619" max="4861" width="16.625" style="77"/>
    <col min="4862" max="4862" width="0.875" style="77" customWidth="1"/>
    <col min="4863" max="4870" width="19.625" style="77" customWidth="1"/>
    <col min="4871" max="4873" width="12.625" style="77" customWidth="1"/>
    <col min="4874" max="4874" width="9.5" style="77" customWidth="1"/>
    <col min="4875" max="5117" width="16.625" style="77"/>
    <col min="5118" max="5118" width="0.875" style="77" customWidth="1"/>
    <col min="5119" max="5126" width="19.625" style="77" customWidth="1"/>
    <col min="5127" max="5129" width="12.625" style="77" customWidth="1"/>
    <col min="5130" max="5130" width="9.5" style="77" customWidth="1"/>
    <col min="5131" max="5373" width="16.625" style="77"/>
    <col min="5374" max="5374" width="0.875" style="77" customWidth="1"/>
    <col min="5375" max="5382" width="19.625" style="77" customWidth="1"/>
    <col min="5383" max="5385" width="12.625" style="77" customWidth="1"/>
    <col min="5386" max="5386" width="9.5" style="77" customWidth="1"/>
    <col min="5387" max="5629" width="16.625" style="77"/>
    <col min="5630" max="5630" width="0.875" style="77" customWidth="1"/>
    <col min="5631" max="5638" width="19.625" style="77" customWidth="1"/>
    <col min="5639" max="5641" width="12.625" style="77" customWidth="1"/>
    <col min="5642" max="5642" width="9.5" style="77" customWidth="1"/>
    <col min="5643" max="5885" width="16.625" style="77"/>
    <col min="5886" max="5886" width="0.875" style="77" customWidth="1"/>
    <col min="5887" max="5894" width="19.625" style="77" customWidth="1"/>
    <col min="5895" max="5897" width="12.625" style="77" customWidth="1"/>
    <col min="5898" max="5898" width="9.5" style="77" customWidth="1"/>
    <col min="5899" max="6141" width="16.625" style="77"/>
    <col min="6142" max="6142" width="0.875" style="77" customWidth="1"/>
    <col min="6143" max="6150" width="19.625" style="77" customWidth="1"/>
    <col min="6151" max="6153" width="12.625" style="77" customWidth="1"/>
    <col min="6154" max="6154" width="9.5" style="77" customWidth="1"/>
    <col min="6155" max="6397" width="16.625" style="77"/>
    <col min="6398" max="6398" width="0.875" style="77" customWidth="1"/>
    <col min="6399" max="6406" width="19.625" style="77" customWidth="1"/>
    <col min="6407" max="6409" width="12.625" style="77" customWidth="1"/>
    <col min="6410" max="6410" width="9.5" style="77" customWidth="1"/>
    <col min="6411" max="6653" width="16.625" style="77"/>
    <col min="6654" max="6654" width="0.875" style="77" customWidth="1"/>
    <col min="6655" max="6662" width="19.625" style="77" customWidth="1"/>
    <col min="6663" max="6665" width="12.625" style="77" customWidth="1"/>
    <col min="6666" max="6666" width="9.5" style="77" customWidth="1"/>
    <col min="6667" max="6909" width="16.625" style="77"/>
    <col min="6910" max="6910" width="0.875" style="77" customWidth="1"/>
    <col min="6911" max="6918" width="19.625" style="77" customWidth="1"/>
    <col min="6919" max="6921" width="12.625" style="77" customWidth="1"/>
    <col min="6922" max="6922" width="9.5" style="77" customWidth="1"/>
    <col min="6923" max="7165" width="16.625" style="77"/>
    <col min="7166" max="7166" width="0.875" style="77" customWidth="1"/>
    <col min="7167" max="7174" width="19.625" style="77" customWidth="1"/>
    <col min="7175" max="7177" width="12.625" style="77" customWidth="1"/>
    <col min="7178" max="7178" width="9.5" style="77" customWidth="1"/>
    <col min="7179" max="7421" width="16.625" style="77"/>
    <col min="7422" max="7422" width="0.875" style="77" customWidth="1"/>
    <col min="7423" max="7430" width="19.625" style="77" customWidth="1"/>
    <col min="7431" max="7433" width="12.625" style="77" customWidth="1"/>
    <col min="7434" max="7434" width="9.5" style="77" customWidth="1"/>
    <col min="7435" max="7677" width="16.625" style="77"/>
    <col min="7678" max="7678" width="0.875" style="77" customWidth="1"/>
    <col min="7679" max="7686" width="19.625" style="77" customWidth="1"/>
    <col min="7687" max="7689" width="12.625" style="77" customWidth="1"/>
    <col min="7690" max="7690" width="9.5" style="77" customWidth="1"/>
    <col min="7691" max="7933" width="16.625" style="77"/>
    <col min="7934" max="7934" width="0.875" style="77" customWidth="1"/>
    <col min="7935" max="7942" width="19.625" style="77" customWidth="1"/>
    <col min="7943" max="7945" width="12.625" style="77" customWidth="1"/>
    <col min="7946" max="7946" width="9.5" style="77" customWidth="1"/>
    <col min="7947" max="8189" width="16.625" style="77"/>
    <col min="8190" max="8190" width="0.875" style="77" customWidth="1"/>
    <col min="8191" max="8198" width="19.625" style="77" customWidth="1"/>
    <col min="8199" max="8201" width="12.625" style="77" customWidth="1"/>
    <col min="8202" max="8202" width="9.5" style="77" customWidth="1"/>
    <col min="8203" max="8445" width="16.625" style="77"/>
    <col min="8446" max="8446" width="0.875" style="77" customWidth="1"/>
    <col min="8447" max="8454" width="19.625" style="77" customWidth="1"/>
    <col min="8455" max="8457" width="12.625" style="77" customWidth="1"/>
    <col min="8458" max="8458" width="9.5" style="77" customWidth="1"/>
    <col min="8459" max="8701" width="16.625" style="77"/>
    <col min="8702" max="8702" width="0.875" style="77" customWidth="1"/>
    <col min="8703" max="8710" width="19.625" style="77" customWidth="1"/>
    <col min="8711" max="8713" width="12.625" style="77" customWidth="1"/>
    <col min="8714" max="8714" width="9.5" style="77" customWidth="1"/>
    <col min="8715" max="8957" width="16.625" style="77"/>
    <col min="8958" max="8958" width="0.875" style="77" customWidth="1"/>
    <col min="8959" max="8966" width="19.625" style="77" customWidth="1"/>
    <col min="8967" max="8969" width="12.625" style="77" customWidth="1"/>
    <col min="8970" max="8970" width="9.5" style="77" customWidth="1"/>
    <col min="8971" max="9213" width="16.625" style="77"/>
    <col min="9214" max="9214" width="0.875" style="77" customWidth="1"/>
    <col min="9215" max="9222" width="19.625" style="77" customWidth="1"/>
    <col min="9223" max="9225" width="12.625" style="77" customWidth="1"/>
    <col min="9226" max="9226" width="9.5" style="77" customWidth="1"/>
    <col min="9227" max="9469" width="16.625" style="77"/>
    <col min="9470" max="9470" width="0.875" style="77" customWidth="1"/>
    <col min="9471" max="9478" width="19.625" style="77" customWidth="1"/>
    <col min="9479" max="9481" width="12.625" style="77" customWidth="1"/>
    <col min="9482" max="9482" width="9.5" style="77" customWidth="1"/>
    <col min="9483" max="9725" width="16.625" style="77"/>
    <col min="9726" max="9726" width="0.875" style="77" customWidth="1"/>
    <col min="9727" max="9734" width="19.625" style="77" customWidth="1"/>
    <col min="9735" max="9737" width="12.625" style="77" customWidth="1"/>
    <col min="9738" max="9738" width="9.5" style="77" customWidth="1"/>
    <col min="9739" max="9981" width="16.625" style="77"/>
    <col min="9982" max="9982" width="0.875" style="77" customWidth="1"/>
    <col min="9983" max="9990" width="19.625" style="77" customWidth="1"/>
    <col min="9991" max="9993" width="12.625" style="77" customWidth="1"/>
    <col min="9994" max="9994" width="9.5" style="77" customWidth="1"/>
    <col min="9995" max="10237" width="16.625" style="77"/>
    <col min="10238" max="10238" width="0.875" style="77" customWidth="1"/>
    <col min="10239" max="10246" width="19.625" style="77" customWidth="1"/>
    <col min="10247" max="10249" width="12.625" style="77" customWidth="1"/>
    <col min="10250" max="10250" width="9.5" style="77" customWidth="1"/>
    <col min="10251" max="10493" width="16.625" style="77"/>
    <col min="10494" max="10494" width="0.875" style="77" customWidth="1"/>
    <col min="10495" max="10502" width="19.625" style="77" customWidth="1"/>
    <col min="10503" max="10505" width="12.625" style="77" customWidth="1"/>
    <col min="10506" max="10506" width="9.5" style="77" customWidth="1"/>
    <col min="10507" max="10749" width="16.625" style="77"/>
    <col min="10750" max="10750" width="0.875" style="77" customWidth="1"/>
    <col min="10751" max="10758" width="19.625" style="77" customWidth="1"/>
    <col min="10759" max="10761" width="12.625" style="77" customWidth="1"/>
    <col min="10762" max="10762" width="9.5" style="77" customWidth="1"/>
    <col min="10763" max="11005" width="16.625" style="77"/>
    <col min="11006" max="11006" width="0.875" style="77" customWidth="1"/>
    <col min="11007" max="11014" width="19.625" style="77" customWidth="1"/>
    <col min="11015" max="11017" width="12.625" style="77" customWidth="1"/>
    <col min="11018" max="11018" width="9.5" style="77" customWidth="1"/>
    <col min="11019" max="11261" width="16.625" style="77"/>
    <col min="11262" max="11262" width="0.875" style="77" customWidth="1"/>
    <col min="11263" max="11270" width="19.625" style="77" customWidth="1"/>
    <col min="11271" max="11273" width="12.625" style="77" customWidth="1"/>
    <col min="11274" max="11274" width="9.5" style="77" customWidth="1"/>
    <col min="11275" max="11517" width="16.625" style="77"/>
    <col min="11518" max="11518" width="0.875" style="77" customWidth="1"/>
    <col min="11519" max="11526" width="19.625" style="77" customWidth="1"/>
    <col min="11527" max="11529" width="12.625" style="77" customWidth="1"/>
    <col min="11530" max="11530" width="9.5" style="77" customWidth="1"/>
    <col min="11531" max="11773" width="16.625" style="77"/>
    <col min="11774" max="11774" width="0.875" style="77" customWidth="1"/>
    <col min="11775" max="11782" width="19.625" style="77" customWidth="1"/>
    <col min="11783" max="11785" width="12.625" style="77" customWidth="1"/>
    <col min="11786" max="11786" width="9.5" style="77" customWidth="1"/>
    <col min="11787" max="12029" width="16.625" style="77"/>
    <col min="12030" max="12030" width="0.875" style="77" customWidth="1"/>
    <col min="12031" max="12038" width="19.625" style="77" customWidth="1"/>
    <col min="12039" max="12041" width="12.625" style="77" customWidth="1"/>
    <col min="12042" max="12042" width="9.5" style="77" customWidth="1"/>
    <col min="12043" max="12285" width="16.625" style="77"/>
    <col min="12286" max="12286" width="0.875" style="77" customWidth="1"/>
    <col min="12287" max="12294" width="19.625" style="77" customWidth="1"/>
    <col min="12295" max="12297" width="12.625" style="77" customWidth="1"/>
    <col min="12298" max="12298" width="9.5" style="77" customWidth="1"/>
    <col min="12299" max="12541" width="16.625" style="77"/>
    <col min="12542" max="12542" width="0.875" style="77" customWidth="1"/>
    <col min="12543" max="12550" width="19.625" style="77" customWidth="1"/>
    <col min="12551" max="12553" width="12.625" style="77" customWidth="1"/>
    <col min="12554" max="12554" width="9.5" style="77" customWidth="1"/>
    <col min="12555" max="12797" width="16.625" style="77"/>
    <col min="12798" max="12798" width="0.875" style="77" customWidth="1"/>
    <col min="12799" max="12806" width="19.625" style="77" customWidth="1"/>
    <col min="12807" max="12809" width="12.625" style="77" customWidth="1"/>
    <col min="12810" max="12810" width="9.5" style="77" customWidth="1"/>
    <col min="12811" max="13053" width="16.625" style="77"/>
    <col min="13054" max="13054" width="0.875" style="77" customWidth="1"/>
    <col min="13055" max="13062" width="19.625" style="77" customWidth="1"/>
    <col min="13063" max="13065" width="12.625" style="77" customWidth="1"/>
    <col min="13066" max="13066" width="9.5" style="77" customWidth="1"/>
    <col min="13067" max="13309" width="16.625" style="77"/>
    <col min="13310" max="13310" width="0.875" style="77" customWidth="1"/>
    <col min="13311" max="13318" width="19.625" style="77" customWidth="1"/>
    <col min="13319" max="13321" width="12.625" style="77" customWidth="1"/>
    <col min="13322" max="13322" width="9.5" style="77" customWidth="1"/>
    <col min="13323" max="13565" width="16.625" style="77"/>
    <col min="13566" max="13566" width="0.875" style="77" customWidth="1"/>
    <col min="13567" max="13574" width="19.625" style="77" customWidth="1"/>
    <col min="13575" max="13577" width="12.625" style="77" customWidth="1"/>
    <col min="13578" max="13578" width="9.5" style="77" customWidth="1"/>
    <col min="13579" max="13821" width="16.625" style="77"/>
    <col min="13822" max="13822" width="0.875" style="77" customWidth="1"/>
    <col min="13823" max="13830" width="19.625" style="77" customWidth="1"/>
    <col min="13831" max="13833" width="12.625" style="77" customWidth="1"/>
    <col min="13834" max="13834" width="9.5" style="77" customWidth="1"/>
    <col min="13835" max="14077" width="16.625" style="77"/>
    <col min="14078" max="14078" width="0.875" style="77" customWidth="1"/>
    <col min="14079" max="14086" width="19.625" style="77" customWidth="1"/>
    <col min="14087" max="14089" width="12.625" style="77" customWidth="1"/>
    <col min="14090" max="14090" width="9.5" style="77" customWidth="1"/>
    <col min="14091" max="14333" width="16.625" style="77"/>
    <col min="14334" max="14334" width="0.875" style="77" customWidth="1"/>
    <col min="14335" max="14342" width="19.625" style="77" customWidth="1"/>
    <col min="14343" max="14345" width="12.625" style="77" customWidth="1"/>
    <col min="14346" max="14346" width="9.5" style="77" customWidth="1"/>
    <col min="14347" max="14589" width="16.625" style="77"/>
    <col min="14590" max="14590" width="0.875" style="77" customWidth="1"/>
    <col min="14591" max="14598" width="19.625" style="77" customWidth="1"/>
    <col min="14599" max="14601" width="12.625" style="77" customWidth="1"/>
    <col min="14602" max="14602" width="9.5" style="77" customWidth="1"/>
    <col min="14603" max="14845" width="16.625" style="77"/>
    <col min="14846" max="14846" width="0.875" style="77" customWidth="1"/>
    <col min="14847" max="14854" width="19.625" style="77" customWidth="1"/>
    <col min="14855" max="14857" width="12.625" style="77" customWidth="1"/>
    <col min="14858" max="14858" width="9.5" style="77" customWidth="1"/>
    <col min="14859" max="15101" width="16.625" style="77"/>
    <col min="15102" max="15102" width="0.875" style="77" customWidth="1"/>
    <col min="15103" max="15110" width="19.625" style="77" customWidth="1"/>
    <col min="15111" max="15113" width="12.625" style="77" customWidth="1"/>
    <col min="15114" max="15114" width="9.5" style="77" customWidth="1"/>
    <col min="15115" max="15357" width="16.625" style="77"/>
    <col min="15358" max="15358" width="0.875" style="77" customWidth="1"/>
    <col min="15359" max="15366" width="19.625" style="77" customWidth="1"/>
    <col min="15367" max="15369" width="12.625" style="77" customWidth="1"/>
    <col min="15370" max="15370" width="9.5" style="77" customWidth="1"/>
    <col min="15371" max="15613" width="16.625" style="77"/>
    <col min="15614" max="15614" width="0.875" style="77" customWidth="1"/>
    <col min="15615" max="15622" width="19.625" style="77" customWidth="1"/>
    <col min="15623" max="15625" width="12.625" style="77" customWidth="1"/>
    <col min="15626" max="15626" width="9.5" style="77" customWidth="1"/>
    <col min="15627" max="15869" width="16.625" style="77"/>
    <col min="15870" max="15870" width="0.875" style="77" customWidth="1"/>
    <col min="15871" max="15878" width="19.625" style="77" customWidth="1"/>
    <col min="15879" max="15881" width="12.625" style="77" customWidth="1"/>
    <col min="15882" max="15882" width="9.5" style="77" customWidth="1"/>
    <col min="15883" max="16125" width="16.625" style="77"/>
    <col min="16126" max="16126" width="0.875" style="77" customWidth="1"/>
    <col min="16127" max="16134" width="19.625" style="77" customWidth="1"/>
    <col min="16135" max="16137" width="12.625" style="77" customWidth="1"/>
    <col min="16138" max="16138" width="9.5" style="77" customWidth="1"/>
    <col min="16139" max="16384" width="16.625" style="77"/>
  </cols>
  <sheetData>
    <row r="1" spans="2:10" ht="24" customHeight="1">
      <c r="B1" s="76"/>
      <c r="C1" s="734"/>
      <c r="D1" s="734"/>
      <c r="E1" s="734"/>
      <c r="F1" s="102" t="s">
        <v>293</v>
      </c>
    </row>
    <row r="2" spans="2:10" ht="24" customHeight="1">
      <c r="B2" s="746" t="s">
        <v>78</v>
      </c>
      <c r="C2" s="746"/>
      <c r="D2" s="746"/>
      <c r="E2" s="746"/>
      <c r="F2" s="746"/>
    </row>
    <row r="3" spans="2:10" ht="50.1" customHeight="1" thickBot="1">
      <c r="F3" s="94" t="s">
        <v>77</v>
      </c>
    </row>
    <row r="4" spans="2:10" ht="24.95" customHeight="1">
      <c r="B4" s="79" t="s">
        <v>63</v>
      </c>
      <c r="C4" s="80" t="s">
        <v>64</v>
      </c>
      <c r="D4" s="81" t="s">
        <v>65</v>
      </c>
      <c r="E4" s="394" t="s">
        <v>94</v>
      </c>
      <c r="F4" s="395" t="s">
        <v>108</v>
      </c>
      <c r="J4" s="77"/>
    </row>
    <row r="5" spans="2:10" ht="20.100000000000001" customHeight="1">
      <c r="B5" s="738" t="s">
        <v>82</v>
      </c>
      <c r="C5" s="82" t="s">
        <v>66</v>
      </c>
      <c r="D5" s="307">
        <f>SUM(E5:F5)</f>
        <v>0</v>
      </c>
      <c r="E5" s="396">
        <f>'交付申請（入力フォーム）'!G18</f>
        <v>0</v>
      </c>
      <c r="F5" s="397">
        <f>'交付申請（入力フォーム）'!I18</f>
        <v>0</v>
      </c>
      <c r="J5" s="77"/>
    </row>
    <row r="6" spans="2:10" ht="20.100000000000001" customHeight="1">
      <c r="B6" s="739"/>
      <c r="C6" s="83" t="s">
        <v>67</v>
      </c>
      <c r="D6" s="308">
        <f t="shared" ref="D6:D13" si="0">SUM(E6:F6)</f>
        <v>0</v>
      </c>
      <c r="E6" s="398">
        <f>'交付申請（入力フォーム）'!G19</f>
        <v>0</v>
      </c>
      <c r="F6" s="399">
        <f>'交付申請（入力フォーム）'!I19</f>
        <v>0</v>
      </c>
      <c r="G6" s="78"/>
      <c r="J6" s="77"/>
    </row>
    <row r="7" spans="2:10" ht="20.100000000000001" customHeight="1">
      <c r="B7" s="740"/>
      <c r="C7" s="84" t="s">
        <v>68</v>
      </c>
      <c r="D7" s="309">
        <f t="shared" si="0"/>
        <v>0</v>
      </c>
      <c r="E7" s="400">
        <f>'交付申請（入力フォーム）'!G20</f>
        <v>0</v>
      </c>
      <c r="F7" s="401">
        <f>'交付申請（入力フォーム）'!I20</f>
        <v>0</v>
      </c>
      <c r="G7" s="78"/>
      <c r="J7" s="77"/>
    </row>
    <row r="8" spans="2:10" ht="20.100000000000001" customHeight="1">
      <c r="B8" s="741" t="s">
        <v>69</v>
      </c>
      <c r="C8" s="85" t="s">
        <v>66</v>
      </c>
      <c r="D8" s="307">
        <f t="shared" si="0"/>
        <v>0</v>
      </c>
      <c r="E8" s="396">
        <f>'交付申請（入力フォーム）'!G21</f>
        <v>0</v>
      </c>
      <c r="F8" s="397">
        <f>'交付申請（入力フォーム）'!I21</f>
        <v>0</v>
      </c>
      <c r="G8" s="78"/>
      <c r="J8" s="77"/>
    </row>
    <row r="9" spans="2:10" ht="20.100000000000001" customHeight="1">
      <c r="B9" s="739"/>
      <c r="C9" s="83" t="s">
        <v>67</v>
      </c>
      <c r="D9" s="308">
        <f t="shared" si="0"/>
        <v>0</v>
      </c>
      <c r="E9" s="398">
        <f>'交付申請（入力フォーム）'!G22</f>
        <v>0</v>
      </c>
      <c r="F9" s="399">
        <f>'交付申請（入力フォーム）'!I22</f>
        <v>0</v>
      </c>
      <c r="G9" s="78"/>
      <c r="J9" s="77"/>
    </row>
    <row r="10" spans="2:10" ht="20.100000000000001" customHeight="1">
      <c r="B10" s="742"/>
      <c r="C10" s="86" t="s">
        <v>68</v>
      </c>
      <c r="D10" s="309">
        <f t="shared" si="0"/>
        <v>0</v>
      </c>
      <c r="E10" s="400">
        <f>'交付申請（入力フォーム）'!G23</f>
        <v>0</v>
      </c>
      <c r="F10" s="401">
        <f>'交付申請（入力フォーム）'!I23</f>
        <v>0</v>
      </c>
      <c r="G10" s="78"/>
      <c r="J10" s="77"/>
    </row>
    <row r="11" spans="2:10" ht="20.100000000000001" customHeight="1">
      <c r="B11" s="743" t="s">
        <v>70</v>
      </c>
      <c r="C11" s="90" t="s">
        <v>66</v>
      </c>
      <c r="D11" s="307">
        <f t="shared" si="0"/>
        <v>0</v>
      </c>
      <c r="E11" s="402">
        <f t="shared" ref="E11:E13" si="1">E5+E8</f>
        <v>0</v>
      </c>
      <c r="F11" s="403">
        <f t="shared" ref="F11" si="2">F5+F8</f>
        <v>0</v>
      </c>
      <c r="G11" s="78"/>
      <c r="J11" s="77"/>
    </row>
    <row r="12" spans="2:10" ht="20.100000000000001" customHeight="1">
      <c r="B12" s="744"/>
      <c r="C12" s="91" t="s">
        <v>67</v>
      </c>
      <c r="D12" s="308">
        <f t="shared" si="0"/>
        <v>0</v>
      </c>
      <c r="E12" s="404">
        <f t="shared" si="1"/>
        <v>0</v>
      </c>
      <c r="F12" s="405">
        <f t="shared" ref="F12" si="3">F6+F9</f>
        <v>0</v>
      </c>
      <c r="G12" s="78"/>
      <c r="J12" s="77"/>
    </row>
    <row r="13" spans="2:10" ht="20.100000000000001" customHeight="1" thickBot="1">
      <c r="B13" s="745"/>
      <c r="C13" s="92" t="s">
        <v>68</v>
      </c>
      <c r="D13" s="309">
        <f t="shared" si="0"/>
        <v>0</v>
      </c>
      <c r="E13" s="311">
        <f t="shared" si="1"/>
        <v>0</v>
      </c>
      <c r="F13" s="406">
        <f t="shared" ref="F13" si="4">F7+F10</f>
        <v>0</v>
      </c>
      <c r="G13" s="78"/>
      <c r="J13" s="77"/>
    </row>
    <row r="14" spans="2:10" ht="20.100000000000001" customHeight="1" thickBot="1">
      <c r="B14" s="735" t="s">
        <v>71</v>
      </c>
      <c r="C14" s="736"/>
      <c r="D14" s="310">
        <f>'交付申請（入力フォーム）'!D9</f>
        <v>0</v>
      </c>
    </row>
    <row r="15" spans="2:10" ht="18" customHeight="1" thickBot="1"/>
    <row r="16" spans="2:10" ht="20.100000000000001" customHeight="1" thickBot="1">
      <c r="B16" s="735" t="s">
        <v>81</v>
      </c>
      <c r="C16" s="737"/>
      <c r="D16" s="93" t="s">
        <v>204</v>
      </c>
    </row>
    <row r="17" spans="2:6" ht="12" customHeight="1">
      <c r="B17" s="87"/>
      <c r="C17" s="87"/>
      <c r="D17" s="87"/>
      <c r="E17" s="87"/>
      <c r="F17" s="87"/>
    </row>
    <row r="18" spans="2:6" ht="12" customHeight="1">
      <c r="B18" s="88" t="s">
        <v>72</v>
      </c>
      <c r="C18" s="87"/>
      <c r="D18" s="87"/>
      <c r="E18" s="87"/>
      <c r="F18" s="87"/>
    </row>
    <row r="19" spans="2:6" ht="12" customHeight="1">
      <c r="B19" s="88" t="s">
        <v>73</v>
      </c>
      <c r="C19" s="87"/>
      <c r="D19" s="87"/>
      <c r="E19" s="87"/>
      <c r="F19" s="87"/>
    </row>
    <row r="20" spans="2:6" ht="12" customHeight="1">
      <c r="B20" s="88" t="s">
        <v>74</v>
      </c>
      <c r="C20" s="87"/>
      <c r="D20" s="87"/>
      <c r="E20" s="87"/>
      <c r="F20" s="87"/>
    </row>
    <row r="21" spans="2:6" ht="12" customHeight="1">
      <c r="B21" s="88" t="s">
        <v>75</v>
      </c>
      <c r="C21" s="87"/>
      <c r="D21" s="87"/>
      <c r="E21" s="87"/>
      <c r="F21" s="87"/>
    </row>
    <row r="22" spans="2:6" ht="12" customHeight="1">
      <c r="B22" s="89" t="s">
        <v>79</v>
      </c>
    </row>
    <row r="23" spans="2:6" ht="12" customHeight="1">
      <c r="B23" s="89" t="s">
        <v>80</v>
      </c>
    </row>
    <row r="24" spans="2:6" ht="12" customHeight="1">
      <c r="B24" s="89" t="s">
        <v>76</v>
      </c>
    </row>
    <row r="26" spans="2:6" ht="21.95" customHeight="1"/>
    <row r="27" spans="2:6" ht="21.95" customHeight="1"/>
    <row r="28" spans="2:6" ht="21.95" customHeight="1"/>
    <row r="29" spans="2:6" ht="21.95" customHeight="1"/>
    <row r="30" spans="2:6" ht="21.95" customHeight="1"/>
    <row r="31" spans="2:6" ht="21.95" customHeight="1"/>
    <row r="32" spans="2:6"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spans="6:6" ht="21.95" customHeight="1"/>
    <row r="50" spans="6:6">
      <c r="F50" s="95" t="e">
        <f>CONCATENATE(#REF!,"（",#REF!,"）")</f>
        <v>#REF!</v>
      </c>
    </row>
  </sheetData>
  <sheetProtection password="87FE" sheet="1" objects="1" scenarios="1" selectLockedCells="1"/>
  <mergeCells count="7">
    <mergeCell ref="C1:E1"/>
    <mergeCell ref="B14:C14"/>
    <mergeCell ref="B16:C16"/>
    <mergeCell ref="B5:B7"/>
    <mergeCell ref="B8:B10"/>
    <mergeCell ref="B11:B13"/>
    <mergeCell ref="B2:F2"/>
  </mergeCells>
  <phoneticPr fontId="1"/>
  <printOptions horizontalCentered="1"/>
  <pageMargins left="0.78740157480314965" right="0.78740157480314965" top="0.78740157480314965" bottom="0.59055118110236227" header="0.51181102362204722" footer="0.51181102362204722"/>
  <pageSetup paperSize="9" scale="7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43"/>
  <sheetViews>
    <sheetView workbookViewId="0">
      <selection activeCell="I14" sqref="I14"/>
    </sheetView>
  </sheetViews>
  <sheetFormatPr defaultColWidth="9" defaultRowHeight="13.5"/>
  <cols>
    <col min="1" max="16" width="5.125" style="96" customWidth="1"/>
    <col min="17" max="16384" width="9" style="96"/>
  </cols>
  <sheetData>
    <row r="1" spans="1:16" ht="18" customHeight="1">
      <c r="O1" s="103"/>
      <c r="P1" s="103" t="s">
        <v>295</v>
      </c>
    </row>
    <row r="2" spans="1:16" ht="8.4499999999999993" customHeight="1"/>
    <row r="3" spans="1:16" ht="24.95" customHeight="1">
      <c r="A3" s="756" t="s">
        <v>60</v>
      </c>
      <c r="B3" s="756"/>
      <c r="C3" s="756"/>
      <c r="D3" s="756"/>
      <c r="E3" s="756"/>
      <c r="F3" s="756"/>
      <c r="G3" s="756"/>
      <c r="H3" s="756"/>
      <c r="I3" s="756"/>
      <c r="J3" s="756"/>
      <c r="K3" s="756"/>
      <c r="L3" s="756"/>
      <c r="M3" s="756"/>
      <c r="N3" s="756"/>
      <c r="O3" s="756"/>
      <c r="P3" s="756"/>
    </row>
    <row r="4" spans="1:16" ht="7.5" customHeight="1" thickBot="1"/>
    <row r="5" spans="1:16" ht="18.600000000000001" customHeight="1">
      <c r="A5" s="773" t="s">
        <v>124</v>
      </c>
      <c r="B5" s="768"/>
      <c r="C5" s="768"/>
      <c r="D5" s="768"/>
      <c r="E5" s="768"/>
      <c r="F5" s="768"/>
      <c r="G5" s="768"/>
      <c r="H5" s="774"/>
      <c r="I5" s="767" t="s">
        <v>125</v>
      </c>
      <c r="J5" s="768"/>
      <c r="K5" s="768"/>
      <c r="L5" s="768"/>
      <c r="M5" s="768"/>
      <c r="N5" s="768"/>
      <c r="O5" s="768"/>
      <c r="P5" s="769"/>
    </row>
    <row r="6" spans="1:16" ht="18.600000000000001" customHeight="1" thickBot="1">
      <c r="A6" s="775"/>
      <c r="B6" s="771"/>
      <c r="C6" s="771"/>
      <c r="D6" s="771"/>
      <c r="E6" s="771"/>
      <c r="F6" s="771"/>
      <c r="G6" s="771"/>
      <c r="H6" s="776"/>
      <c r="I6" s="770"/>
      <c r="J6" s="771"/>
      <c r="K6" s="771"/>
      <c r="L6" s="771"/>
      <c r="M6" s="771"/>
      <c r="N6" s="771"/>
      <c r="O6" s="771"/>
      <c r="P6" s="772"/>
    </row>
    <row r="7" spans="1:16" ht="24.95" customHeight="1">
      <c r="A7" s="354" t="s">
        <v>248</v>
      </c>
      <c r="B7" s="758"/>
      <c r="C7" s="758"/>
      <c r="D7" s="758"/>
      <c r="E7" s="758"/>
      <c r="F7" s="758"/>
      <c r="G7" s="758"/>
      <c r="H7" s="355" t="s">
        <v>250</v>
      </c>
      <c r="I7" s="354" t="s">
        <v>248</v>
      </c>
      <c r="J7" s="758"/>
      <c r="K7" s="758"/>
      <c r="L7" s="758"/>
      <c r="M7" s="758"/>
      <c r="N7" s="758"/>
      <c r="O7" s="758"/>
      <c r="P7" s="356" t="s">
        <v>250</v>
      </c>
    </row>
    <row r="8" spans="1:16" ht="24.95" customHeight="1" thickBot="1">
      <c r="A8" s="110"/>
      <c r="B8" s="751">
        <f>SUM('交付申請（入力フォーム）'!G32:G36)</f>
        <v>0</v>
      </c>
      <c r="C8" s="751"/>
      <c r="D8" s="751"/>
      <c r="E8" s="751"/>
      <c r="F8" s="751"/>
      <c r="G8" s="751"/>
      <c r="H8" s="101" t="s">
        <v>98</v>
      </c>
      <c r="I8" s="105"/>
      <c r="J8" s="751">
        <f>'交付申請（入力フォーム）'!N14</f>
        <v>0</v>
      </c>
      <c r="K8" s="751"/>
      <c r="L8" s="751"/>
      <c r="M8" s="751"/>
      <c r="N8" s="751"/>
      <c r="O8" s="751"/>
      <c r="P8" s="106" t="s">
        <v>98</v>
      </c>
    </row>
    <row r="9" spans="1:16" ht="10.5" customHeight="1">
      <c r="L9" s="97"/>
    </row>
    <row r="10" spans="1:16" ht="20.100000000000001" customHeight="1" thickBot="1">
      <c r="A10" s="96" t="s">
        <v>126</v>
      </c>
    </row>
    <row r="11" spans="1:16" ht="18.600000000000001" customHeight="1">
      <c r="A11" s="763" t="s">
        <v>87</v>
      </c>
      <c r="B11" s="758"/>
      <c r="C11" s="758"/>
      <c r="D11" s="758"/>
      <c r="E11" s="758"/>
      <c r="F11" s="758"/>
      <c r="G11" s="764"/>
      <c r="H11" s="757" t="s">
        <v>100</v>
      </c>
      <c r="I11" s="758"/>
      <c r="J11" s="764"/>
      <c r="K11" s="757" t="s">
        <v>101</v>
      </c>
      <c r="L11" s="758"/>
      <c r="M11" s="764"/>
      <c r="N11" s="757" t="s">
        <v>99</v>
      </c>
      <c r="O11" s="758"/>
      <c r="P11" s="759"/>
    </row>
    <row r="12" spans="1:16" ht="18.600000000000001" customHeight="1">
      <c r="A12" s="765"/>
      <c r="B12" s="761"/>
      <c r="C12" s="761"/>
      <c r="D12" s="761"/>
      <c r="E12" s="761"/>
      <c r="F12" s="761"/>
      <c r="G12" s="766"/>
      <c r="H12" s="760"/>
      <c r="I12" s="761"/>
      <c r="J12" s="766"/>
      <c r="K12" s="760"/>
      <c r="L12" s="761"/>
      <c r="M12" s="766"/>
      <c r="N12" s="760"/>
      <c r="O12" s="761"/>
      <c r="P12" s="762"/>
    </row>
    <row r="13" spans="1:16" ht="20.100000000000001" customHeight="1">
      <c r="A13" s="747" t="s">
        <v>216</v>
      </c>
      <c r="B13" s="748"/>
      <c r="C13" s="748"/>
      <c r="D13" s="748"/>
      <c r="E13" s="748"/>
      <c r="F13" s="748"/>
      <c r="G13" s="749"/>
      <c r="H13" s="359" t="s">
        <v>248</v>
      </c>
      <c r="I13" s="358"/>
      <c r="J13" s="358" t="s">
        <v>250</v>
      </c>
      <c r="K13" s="359" t="s">
        <v>248</v>
      </c>
      <c r="L13" s="358"/>
      <c r="M13" s="360" t="s">
        <v>250</v>
      </c>
      <c r="N13" s="357" t="s">
        <v>248</v>
      </c>
      <c r="O13" s="358"/>
      <c r="P13" s="361" t="s">
        <v>250</v>
      </c>
    </row>
    <row r="14" spans="1:16" ht="20.100000000000001" customHeight="1">
      <c r="A14" s="765"/>
      <c r="B14" s="761"/>
      <c r="C14" s="761"/>
      <c r="D14" s="761"/>
      <c r="E14" s="761"/>
      <c r="F14" s="761"/>
      <c r="G14" s="766"/>
      <c r="H14" s="362"/>
      <c r="I14" s="362">
        <f>'交付申請（入力フォーム）'!O17</f>
        <v>0</v>
      </c>
      <c r="J14" s="362" t="s">
        <v>28</v>
      </c>
      <c r="K14" s="363"/>
      <c r="L14" s="362">
        <f>'交付申請（入力フォーム）'!Q17</f>
        <v>0</v>
      </c>
      <c r="M14" s="364" t="s">
        <v>28</v>
      </c>
      <c r="N14" s="362"/>
      <c r="O14" s="362">
        <f>'交付申請（入力フォーム）'!S17</f>
        <v>0</v>
      </c>
      <c r="P14" s="365" t="s">
        <v>28</v>
      </c>
    </row>
    <row r="15" spans="1:16" ht="20.100000000000001" customHeight="1">
      <c r="A15" s="747" t="s">
        <v>217</v>
      </c>
      <c r="B15" s="748"/>
      <c r="C15" s="748"/>
      <c r="D15" s="748"/>
      <c r="E15" s="748"/>
      <c r="F15" s="748"/>
      <c r="G15" s="749"/>
      <c r="H15" s="359" t="s">
        <v>248</v>
      </c>
      <c r="I15" s="358"/>
      <c r="J15" s="358" t="s">
        <v>250</v>
      </c>
      <c r="K15" s="359" t="s">
        <v>248</v>
      </c>
      <c r="L15" s="358"/>
      <c r="M15" s="360" t="s">
        <v>250</v>
      </c>
      <c r="N15" s="357" t="s">
        <v>248</v>
      </c>
      <c r="O15" s="358"/>
      <c r="P15" s="361" t="s">
        <v>250</v>
      </c>
    </row>
    <row r="16" spans="1:16" ht="20.100000000000001" customHeight="1">
      <c r="A16" s="765"/>
      <c r="B16" s="761"/>
      <c r="C16" s="761"/>
      <c r="D16" s="761"/>
      <c r="E16" s="761"/>
      <c r="F16" s="761"/>
      <c r="G16" s="766"/>
      <c r="H16" s="362"/>
      <c r="I16" s="362">
        <f>'交付申請（入力フォーム）'!O18</f>
        <v>0</v>
      </c>
      <c r="J16" s="362" t="s">
        <v>28</v>
      </c>
      <c r="K16" s="363"/>
      <c r="L16" s="362">
        <f>'交付申請（入力フォーム）'!Q18</f>
        <v>0</v>
      </c>
      <c r="M16" s="364" t="s">
        <v>28</v>
      </c>
      <c r="N16" s="362"/>
      <c r="O16" s="362">
        <f>'交付申請（入力フォーム）'!S18</f>
        <v>0</v>
      </c>
      <c r="P16" s="365" t="s">
        <v>28</v>
      </c>
    </row>
    <row r="17" spans="1:16" ht="20.100000000000001" customHeight="1">
      <c r="A17" s="747" t="s">
        <v>218</v>
      </c>
      <c r="B17" s="748"/>
      <c r="C17" s="748"/>
      <c r="D17" s="748"/>
      <c r="E17" s="748"/>
      <c r="F17" s="748"/>
      <c r="G17" s="749"/>
      <c r="H17" s="359" t="s">
        <v>248</v>
      </c>
      <c r="I17" s="358"/>
      <c r="J17" s="358" t="s">
        <v>250</v>
      </c>
      <c r="K17" s="359" t="s">
        <v>248</v>
      </c>
      <c r="L17" s="358"/>
      <c r="M17" s="360" t="s">
        <v>250</v>
      </c>
      <c r="N17" s="357" t="s">
        <v>248</v>
      </c>
      <c r="O17" s="358"/>
      <c r="P17" s="361" t="s">
        <v>250</v>
      </c>
    </row>
    <row r="18" spans="1:16" ht="20.100000000000001" customHeight="1">
      <c r="A18" s="765"/>
      <c r="B18" s="761"/>
      <c r="C18" s="761"/>
      <c r="D18" s="761"/>
      <c r="E18" s="761"/>
      <c r="F18" s="761"/>
      <c r="G18" s="766"/>
      <c r="H18" s="362"/>
      <c r="I18" s="362">
        <f>'交付申請（入力フォーム）'!O19</f>
        <v>0</v>
      </c>
      <c r="J18" s="362" t="s">
        <v>28</v>
      </c>
      <c r="K18" s="363"/>
      <c r="L18" s="362">
        <f>'交付申請（入力フォーム）'!Q19</f>
        <v>0</v>
      </c>
      <c r="M18" s="364" t="s">
        <v>28</v>
      </c>
      <c r="N18" s="362"/>
      <c r="O18" s="362">
        <f>'交付申請（入力フォーム）'!S19</f>
        <v>0</v>
      </c>
      <c r="P18" s="365" t="s">
        <v>28</v>
      </c>
    </row>
    <row r="19" spans="1:16" ht="20.100000000000001" customHeight="1">
      <c r="A19" s="747" t="s">
        <v>219</v>
      </c>
      <c r="B19" s="748"/>
      <c r="C19" s="748"/>
      <c r="D19" s="748"/>
      <c r="E19" s="748"/>
      <c r="F19" s="748"/>
      <c r="G19" s="749"/>
      <c r="H19" s="359" t="s">
        <v>248</v>
      </c>
      <c r="I19" s="358"/>
      <c r="J19" s="358" t="s">
        <v>250</v>
      </c>
      <c r="K19" s="359" t="s">
        <v>248</v>
      </c>
      <c r="L19" s="358"/>
      <c r="M19" s="360" t="s">
        <v>250</v>
      </c>
      <c r="N19" s="357" t="s">
        <v>248</v>
      </c>
      <c r="O19" s="358"/>
      <c r="P19" s="361" t="s">
        <v>250</v>
      </c>
    </row>
    <row r="20" spans="1:16" ht="20.100000000000001" customHeight="1">
      <c r="A20" s="765"/>
      <c r="B20" s="761"/>
      <c r="C20" s="761"/>
      <c r="D20" s="761"/>
      <c r="E20" s="761"/>
      <c r="F20" s="761"/>
      <c r="G20" s="766"/>
      <c r="H20" s="362"/>
      <c r="I20" s="362">
        <f>'交付申請（入力フォーム）'!O20</f>
        <v>0</v>
      </c>
      <c r="J20" s="362" t="s">
        <v>28</v>
      </c>
      <c r="K20" s="363"/>
      <c r="L20" s="362">
        <f>'交付申請（入力フォーム）'!Q20</f>
        <v>0</v>
      </c>
      <c r="M20" s="364" t="s">
        <v>28</v>
      </c>
      <c r="N20" s="362"/>
      <c r="O20" s="362">
        <f>'交付申請（入力フォーム）'!S20</f>
        <v>0</v>
      </c>
      <c r="P20" s="365" t="s">
        <v>28</v>
      </c>
    </row>
    <row r="21" spans="1:16" ht="20.100000000000001" customHeight="1">
      <c r="A21" s="747" t="s">
        <v>220</v>
      </c>
      <c r="B21" s="748"/>
      <c r="C21" s="748"/>
      <c r="D21" s="748"/>
      <c r="E21" s="748"/>
      <c r="F21" s="748"/>
      <c r="G21" s="749"/>
      <c r="H21" s="359" t="s">
        <v>248</v>
      </c>
      <c r="I21" s="358"/>
      <c r="J21" s="358" t="s">
        <v>250</v>
      </c>
      <c r="K21" s="359" t="s">
        <v>248</v>
      </c>
      <c r="L21" s="358"/>
      <c r="M21" s="360" t="s">
        <v>250</v>
      </c>
      <c r="N21" s="357" t="s">
        <v>248</v>
      </c>
      <c r="O21" s="358"/>
      <c r="P21" s="361" t="s">
        <v>250</v>
      </c>
    </row>
    <row r="22" spans="1:16" ht="20.100000000000001" customHeight="1">
      <c r="A22" s="765"/>
      <c r="B22" s="761"/>
      <c r="C22" s="761"/>
      <c r="D22" s="761"/>
      <c r="E22" s="761"/>
      <c r="F22" s="761"/>
      <c r="G22" s="766"/>
      <c r="H22" s="362"/>
      <c r="I22" s="362">
        <f>'交付申請（入力フォーム）'!O21</f>
        <v>0</v>
      </c>
      <c r="J22" s="362" t="s">
        <v>28</v>
      </c>
      <c r="K22" s="363"/>
      <c r="L22" s="362">
        <f>'交付申請（入力フォーム）'!Q21</f>
        <v>0</v>
      </c>
      <c r="M22" s="364" t="s">
        <v>28</v>
      </c>
      <c r="N22" s="362"/>
      <c r="O22" s="362">
        <f>'交付申請（入力フォーム）'!S21</f>
        <v>0</v>
      </c>
      <c r="P22" s="365" t="s">
        <v>28</v>
      </c>
    </row>
    <row r="23" spans="1:16" ht="20.100000000000001" customHeight="1">
      <c r="A23" s="747" t="s">
        <v>221</v>
      </c>
      <c r="B23" s="748"/>
      <c r="C23" s="748"/>
      <c r="D23" s="748"/>
      <c r="E23" s="748"/>
      <c r="F23" s="748"/>
      <c r="G23" s="749"/>
      <c r="H23" s="359" t="s">
        <v>248</v>
      </c>
      <c r="I23" s="358"/>
      <c r="J23" s="358" t="s">
        <v>250</v>
      </c>
      <c r="K23" s="359" t="s">
        <v>248</v>
      </c>
      <c r="L23" s="358"/>
      <c r="M23" s="360" t="s">
        <v>250</v>
      </c>
      <c r="N23" s="357" t="s">
        <v>248</v>
      </c>
      <c r="O23" s="358"/>
      <c r="P23" s="361" t="s">
        <v>250</v>
      </c>
    </row>
    <row r="24" spans="1:16" ht="20.100000000000001" customHeight="1">
      <c r="A24" s="765"/>
      <c r="B24" s="761"/>
      <c r="C24" s="761"/>
      <c r="D24" s="761"/>
      <c r="E24" s="761"/>
      <c r="F24" s="761"/>
      <c r="G24" s="766"/>
      <c r="H24" s="362"/>
      <c r="I24" s="362">
        <f>'交付申請（入力フォーム）'!O22</f>
        <v>0</v>
      </c>
      <c r="J24" s="362" t="s">
        <v>28</v>
      </c>
      <c r="K24" s="363"/>
      <c r="L24" s="362">
        <f>'交付申請（入力フォーム）'!Q22</f>
        <v>0</v>
      </c>
      <c r="M24" s="364" t="s">
        <v>28</v>
      </c>
      <c r="N24" s="362"/>
      <c r="O24" s="362">
        <f>'交付申請（入力フォーム）'!S22</f>
        <v>0</v>
      </c>
      <c r="P24" s="365" t="s">
        <v>28</v>
      </c>
    </row>
    <row r="25" spans="1:16" ht="20.100000000000001" customHeight="1">
      <c r="A25" s="747" t="s">
        <v>222</v>
      </c>
      <c r="B25" s="748"/>
      <c r="C25" s="748"/>
      <c r="D25" s="748"/>
      <c r="E25" s="748"/>
      <c r="F25" s="748"/>
      <c r="G25" s="749"/>
      <c r="H25" s="359" t="s">
        <v>248</v>
      </c>
      <c r="I25" s="358"/>
      <c r="J25" s="358" t="s">
        <v>250</v>
      </c>
      <c r="K25" s="359" t="s">
        <v>248</v>
      </c>
      <c r="L25" s="358"/>
      <c r="M25" s="360" t="s">
        <v>250</v>
      </c>
      <c r="N25" s="357" t="s">
        <v>248</v>
      </c>
      <c r="O25" s="358"/>
      <c r="P25" s="361" t="s">
        <v>250</v>
      </c>
    </row>
    <row r="26" spans="1:16" ht="20.100000000000001" customHeight="1">
      <c r="A26" s="765"/>
      <c r="B26" s="761"/>
      <c r="C26" s="761"/>
      <c r="D26" s="761"/>
      <c r="E26" s="761"/>
      <c r="F26" s="761"/>
      <c r="G26" s="766"/>
      <c r="H26" s="362"/>
      <c r="I26" s="362">
        <f>'交付申請（入力フォーム）'!O23</f>
        <v>0</v>
      </c>
      <c r="J26" s="362" t="s">
        <v>28</v>
      </c>
      <c r="K26" s="363"/>
      <c r="L26" s="362">
        <f>'交付申請（入力フォーム）'!Q23</f>
        <v>0</v>
      </c>
      <c r="M26" s="364" t="s">
        <v>28</v>
      </c>
      <c r="N26" s="362"/>
      <c r="O26" s="362">
        <f>'交付申請（入力フォーム）'!S23</f>
        <v>0</v>
      </c>
      <c r="P26" s="365" t="s">
        <v>28</v>
      </c>
    </row>
    <row r="27" spans="1:16" ht="20.100000000000001" customHeight="1">
      <c r="A27" s="747" t="s">
        <v>223</v>
      </c>
      <c r="B27" s="748"/>
      <c r="C27" s="748"/>
      <c r="D27" s="748"/>
      <c r="E27" s="748"/>
      <c r="F27" s="748"/>
      <c r="G27" s="749"/>
      <c r="H27" s="359" t="s">
        <v>248</v>
      </c>
      <c r="I27" s="358"/>
      <c r="J27" s="358" t="s">
        <v>250</v>
      </c>
      <c r="K27" s="359" t="s">
        <v>248</v>
      </c>
      <c r="L27" s="358"/>
      <c r="M27" s="360" t="s">
        <v>250</v>
      </c>
      <c r="N27" s="357" t="s">
        <v>248</v>
      </c>
      <c r="O27" s="358"/>
      <c r="P27" s="361" t="s">
        <v>250</v>
      </c>
    </row>
    <row r="28" spans="1:16" ht="20.100000000000001" customHeight="1">
      <c r="A28" s="765"/>
      <c r="B28" s="761"/>
      <c r="C28" s="761"/>
      <c r="D28" s="761"/>
      <c r="E28" s="761"/>
      <c r="F28" s="761"/>
      <c r="G28" s="766"/>
      <c r="H28" s="362"/>
      <c r="I28" s="362">
        <f>'交付申請（入力フォーム）'!O24</f>
        <v>0</v>
      </c>
      <c r="J28" s="362" t="s">
        <v>28</v>
      </c>
      <c r="K28" s="363"/>
      <c r="L28" s="362">
        <f>'交付申請（入力フォーム）'!Q24</f>
        <v>0</v>
      </c>
      <c r="M28" s="364" t="s">
        <v>28</v>
      </c>
      <c r="N28" s="362"/>
      <c r="O28" s="362">
        <f>'交付申請（入力フォーム）'!S24</f>
        <v>0</v>
      </c>
      <c r="P28" s="365" t="s">
        <v>28</v>
      </c>
    </row>
    <row r="29" spans="1:16" ht="20.100000000000001" customHeight="1">
      <c r="A29" s="747" t="s">
        <v>224</v>
      </c>
      <c r="B29" s="748"/>
      <c r="C29" s="748"/>
      <c r="D29" s="748"/>
      <c r="E29" s="748"/>
      <c r="F29" s="748"/>
      <c r="G29" s="749"/>
      <c r="H29" s="359" t="s">
        <v>248</v>
      </c>
      <c r="I29" s="358"/>
      <c r="J29" s="358" t="s">
        <v>250</v>
      </c>
      <c r="K29" s="359" t="s">
        <v>248</v>
      </c>
      <c r="L29" s="358"/>
      <c r="M29" s="360" t="s">
        <v>250</v>
      </c>
      <c r="N29" s="357" t="s">
        <v>248</v>
      </c>
      <c r="O29" s="358"/>
      <c r="P29" s="361" t="s">
        <v>250</v>
      </c>
    </row>
    <row r="30" spans="1:16" ht="20.100000000000001" customHeight="1">
      <c r="A30" s="765"/>
      <c r="B30" s="761"/>
      <c r="C30" s="761"/>
      <c r="D30" s="761"/>
      <c r="E30" s="761"/>
      <c r="F30" s="761"/>
      <c r="G30" s="766"/>
      <c r="H30" s="362"/>
      <c r="I30" s="362">
        <f>'交付申請（入力フォーム）'!O25</f>
        <v>0</v>
      </c>
      <c r="J30" s="362" t="s">
        <v>28</v>
      </c>
      <c r="K30" s="363"/>
      <c r="L30" s="362">
        <f>'交付申請（入力フォーム）'!Q25</f>
        <v>0</v>
      </c>
      <c r="M30" s="364" t="s">
        <v>28</v>
      </c>
      <c r="N30" s="362"/>
      <c r="O30" s="362">
        <f>'交付申請（入力フォーム）'!S25</f>
        <v>0</v>
      </c>
      <c r="P30" s="365" t="s">
        <v>28</v>
      </c>
    </row>
    <row r="31" spans="1:16" ht="20.100000000000001" customHeight="1">
      <c r="A31" s="747" t="s">
        <v>225</v>
      </c>
      <c r="B31" s="748"/>
      <c r="C31" s="748"/>
      <c r="D31" s="748"/>
      <c r="E31" s="748"/>
      <c r="F31" s="748"/>
      <c r="G31" s="749"/>
      <c r="H31" s="359" t="s">
        <v>248</v>
      </c>
      <c r="I31" s="358"/>
      <c r="J31" s="358" t="s">
        <v>250</v>
      </c>
      <c r="K31" s="359" t="s">
        <v>248</v>
      </c>
      <c r="L31" s="358"/>
      <c r="M31" s="360" t="s">
        <v>250</v>
      </c>
      <c r="N31" s="357" t="s">
        <v>248</v>
      </c>
      <c r="O31" s="358"/>
      <c r="P31" s="361" t="s">
        <v>250</v>
      </c>
    </row>
    <row r="32" spans="1:16" ht="20.100000000000001" customHeight="1">
      <c r="A32" s="765"/>
      <c r="B32" s="761"/>
      <c r="C32" s="761"/>
      <c r="D32" s="761"/>
      <c r="E32" s="761"/>
      <c r="F32" s="761"/>
      <c r="G32" s="766"/>
      <c r="H32" s="362"/>
      <c r="I32" s="362">
        <f>'交付申請（入力フォーム）'!O26</f>
        <v>0</v>
      </c>
      <c r="J32" s="362" t="s">
        <v>28</v>
      </c>
      <c r="K32" s="363"/>
      <c r="L32" s="362">
        <f>'交付申請（入力フォーム）'!Q26</f>
        <v>0</v>
      </c>
      <c r="M32" s="364" t="s">
        <v>28</v>
      </c>
      <c r="N32" s="362"/>
      <c r="O32" s="362">
        <f>'交付申請（入力フォーム）'!S26</f>
        <v>0</v>
      </c>
      <c r="P32" s="365" t="s">
        <v>28</v>
      </c>
    </row>
    <row r="33" spans="1:16" ht="20.100000000000001" customHeight="1">
      <c r="A33" s="747" t="s">
        <v>226</v>
      </c>
      <c r="B33" s="748"/>
      <c r="C33" s="748"/>
      <c r="D33" s="748"/>
      <c r="E33" s="748"/>
      <c r="F33" s="748"/>
      <c r="G33" s="749"/>
      <c r="H33" s="359" t="s">
        <v>248</v>
      </c>
      <c r="I33" s="358"/>
      <c r="J33" s="358" t="s">
        <v>250</v>
      </c>
      <c r="K33" s="359" t="s">
        <v>248</v>
      </c>
      <c r="L33" s="358"/>
      <c r="M33" s="360" t="s">
        <v>250</v>
      </c>
      <c r="N33" s="357" t="s">
        <v>248</v>
      </c>
      <c r="O33" s="358"/>
      <c r="P33" s="361" t="s">
        <v>250</v>
      </c>
    </row>
    <row r="34" spans="1:16" ht="20.100000000000001" customHeight="1" thickBot="1">
      <c r="A34" s="750"/>
      <c r="B34" s="751"/>
      <c r="C34" s="751"/>
      <c r="D34" s="751"/>
      <c r="E34" s="751"/>
      <c r="F34" s="751"/>
      <c r="G34" s="752"/>
      <c r="H34" s="362"/>
      <c r="I34" s="362">
        <f>'交付申請（入力フォーム）'!O27</f>
        <v>0</v>
      </c>
      <c r="J34" s="362" t="s">
        <v>28</v>
      </c>
      <c r="K34" s="363"/>
      <c r="L34" s="362">
        <f>'交付申請（入力フォーム）'!Q27</f>
        <v>0</v>
      </c>
      <c r="M34" s="364" t="s">
        <v>28</v>
      </c>
      <c r="N34" s="362"/>
      <c r="O34" s="362">
        <f>'交付申請（入力フォーム）'!S27</f>
        <v>0</v>
      </c>
      <c r="P34" s="365" t="s">
        <v>28</v>
      </c>
    </row>
    <row r="35" spans="1:16" ht="24.95" customHeight="1">
      <c r="A35" s="753" t="s">
        <v>215</v>
      </c>
      <c r="B35" s="754"/>
      <c r="C35" s="754"/>
      <c r="D35" s="754"/>
      <c r="E35" s="754"/>
      <c r="F35" s="754"/>
      <c r="G35" s="755"/>
      <c r="H35" s="369" t="s">
        <v>248</v>
      </c>
      <c r="I35" s="367"/>
      <c r="J35" s="368" t="s">
        <v>250</v>
      </c>
      <c r="K35" s="369" t="s">
        <v>248</v>
      </c>
      <c r="L35" s="367"/>
      <c r="M35" s="370" t="s">
        <v>250</v>
      </c>
      <c r="N35" s="366" t="s">
        <v>248</v>
      </c>
      <c r="O35" s="367"/>
      <c r="P35" s="371" t="s">
        <v>250</v>
      </c>
    </row>
    <row r="36" spans="1:16" ht="24.95" customHeight="1" thickBot="1">
      <c r="A36" s="750"/>
      <c r="B36" s="751"/>
      <c r="C36" s="751"/>
      <c r="D36" s="751"/>
      <c r="E36" s="751"/>
      <c r="F36" s="751"/>
      <c r="G36" s="752"/>
      <c r="H36" s="372"/>
      <c r="I36" s="372">
        <f>SUM(I14,I16,I18,I20,I22,I24,I26,I28,I30,I32,I34)</f>
        <v>0</v>
      </c>
      <c r="J36" s="372" t="s">
        <v>28</v>
      </c>
      <c r="K36" s="105"/>
      <c r="L36" s="372">
        <f>SUM(L14,L16,L18,L20,L22,L24,L26,L28,L30,L32,L34)</f>
        <v>0</v>
      </c>
      <c r="M36" s="101" t="s">
        <v>28</v>
      </c>
      <c r="N36" s="372"/>
      <c r="O36" s="372">
        <f>SUM(O14,O16,O18,O20,O22,O24,O26,O28,O30,O32,O34)</f>
        <v>0</v>
      </c>
      <c r="P36" s="106" t="s">
        <v>28</v>
      </c>
    </row>
    <row r="37" spans="1:16" ht="12.6" customHeight="1"/>
    <row r="38" spans="1:16" ht="20.100000000000001" customHeight="1">
      <c r="A38" s="104" t="s">
        <v>0</v>
      </c>
    </row>
    <row r="39" spans="1:16" ht="18" customHeight="1">
      <c r="A39" s="104" t="s">
        <v>96</v>
      </c>
    </row>
    <row r="40" spans="1:16" ht="18" customHeight="1">
      <c r="A40" s="225" t="s">
        <v>97</v>
      </c>
    </row>
    <row r="41" spans="1:16">
      <c r="A41" s="104" t="s">
        <v>95</v>
      </c>
    </row>
    <row r="43" spans="1:16">
      <c r="O43" s="270" t="str">
        <f>CONCATENATE("プロジェクト名","（",'交付申請（入力フォーム）'!D7,"）")</f>
        <v>プロジェクト名（）</v>
      </c>
      <c r="P43" s="100"/>
    </row>
  </sheetData>
  <sheetProtection algorithmName="SHA-512" hashValue="SY1f2/45z1bSPIsjJlNcSwiTWg1tmSV9bMyZaboTB6xduvTQ0GKa+i1rnKcKuIf4ATD7/VOtR4Ah0yTSHMq6XA==" saltValue="BqPWi2pwein3Di9w3lNdfw==" spinCount="100000" sheet="1" selectLockedCells="1"/>
  <mergeCells count="23">
    <mergeCell ref="A29:G30"/>
    <mergeCell ref="A31:G32"/>
    <mergeCell ref="A19:G20"/>
    <mergeCell ref="A21:G22"/>
    <mergeCell ref="A23:G24"/>
    <mergeCell ref="A25:G26"/>
    <mergeCell ref="A27:G28"/>
    <mergeCell ref="A33:G34"/>
    <mergeCell ref="A35:G36"/>
    <mergeCell ref="A3:P3"/>
    <mergeCell ref="N11:P12"/>
    <mergeCell ref="A11:G12"/>
    <mergeCell ref="K11:M12"/>
    <mergeCell ref="I5:P6"/>
    <mergeCell ref="A5:H6"/>
    <mergeCell ref="J8:O8"/>
    <mergeCell ref="B8:G8"/>
    <mergeCell ref="H11:J12"/>
    <mergeCell ref="B7:G7"/>
    <mergeCell ref="J7:O7"/>
    <mergeCell ref="A13:G14"/>
    <mergeCell ref="A15:G16"/>
    <mergeCell ref="A17:G18"/>
  </mergeCells>
  <phoneticPr fontId="1"/>
  <pageMargins left="1.1811023622047245" right="0" top="0.59055118110236227" bottom="0.59055118110236227" header="0.51181102362204722" footer="0.51181102362204722"/>
  <pageSetup paperSize="9" fitToWidth="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44"/>
  <sheetViews>
    <sheetView workbookViewId="0"/>
  </sheetViews>
  <sheetFormatPr defaultColWidth="9" defaultRowHeight="13.5"/>
  <cols>
    <col min="1" max="1" width="4" style="188" customWidth="1"/>
    <col min="2" max="2" width="15.5" style="205" customWidth="1"/>
    <col min="3" max="3" width="25.875" style="205" customWidth="1"/>
    <col min="4" max="4" width="4.75" style="205" customWidth="1"/>
    <col min="5" max="5" width="7.5" style="206" customWidth="1"/>
    <col min="6" max="8" width="10.5" style="207" customWidth="1"/>
    <col min="9" max="9" width="1.875" style="207" customWidth="1"/>
    <col min="10" max="10" width="3.5" style="205" customWidth="1"/>
    <col min="11" max="11" width="5.125" style="205" customWidth="1"/>
    <col min="12" max="20" width="9" style="205"/>
    <col min="21" max="21" width="3.5" style="205" customWidth="1"/>
    <col min="22" max="16384" width="9" style="205"/>
  </cols>
  <sheetData>
    <row r="1" spans="1:20" s="17" customFormat="1" ht="20.25" customHeight="1">
      <c r="A1" s="408"/>
      <c r="B1" s="408"/>
      <c r="C1" s="408"/>
      <c r="D1" s="408"/>
      <c r="E1" s="408"/>
      <c r="F1" s="408"/>
      <c r="G1" s="408"/>
      <c r="H1" s="409" t="s">
        <v>296</v>
      </c>
      <c r="I1" s="210"/>
      <c r="J1" s="210"/>
      <c r="K1" s="217"/>
      <c r="L1" s="217"/>
      <c r="M1" s="217"/>
      <c r="N1" s="217"/>
      <c r="O1" s="217"/>
      <c r="P1" s="217"/>
      <c r="Q1" s="217"/>
      <c r="R1" s="217"/>
      <c r="S1" s="217"/>
      <c r="T1" s="217"/>
    </row>
    <row r="2" spans="1:20" s="17" customFormat="1" ht="20.25" customHeight="1">
      <c r="A2" s="777" t="s">
        <v>113</v>
      </c>
      <c r="B2" s="777"/>
      <c r="C2" s="777"/>
      <c r="D2" s="777"/>
      <c r="E2" s="777"/>
      <c r="F2" s="777"/>
      <c r="G2" s="777"/>
      <c r="H2" s="777"/>
      <c r="I2" s="219"/>
      <c r="J2" s="220"/>
      <c r="K2" s="210"/>
      <c r="L2" s="218"/>
      <c r="M2" s="218"/>
      <c r="N2" s="218"/>
      <c r="O2" s="218"/>
      <c r="P2" s="218"/>
      <c r="Q2" s="218"/>
      <c r="R2" s="218"/>
      <c r="S2" s="218"/>
      <c r="T2" s="218"/>
    </row>
    <row r="3" spans="1:20" s="17" customFormat="1" ht="20.25" customHeight="1">
      <c r="A3" s="779"/>
      <c r="B3" s="779"/>
      <c r="C3" s="780"/>
      <c r="D3" s="780"/>
      <c r="E3" s="780"/>
      <c r="F3" s="193"/>
      <c r="G3" s="194"/>
      <c r="H3" s="195" t="s">
        <v>197</v>
      </c>
      <c r="I3" s="219"/>
      <c r="J3" s="220"/>
      <c r="K3" s="210"/>
      <c r="L3" s="218"/>
      <c r="M3" s="218"/>
      <c r="N3" s="218"/>
      <c r="O3" s="218"/>
      <c r="P3" s="218"/>
      <c r="Q3" s="218"/>
      <c r="R3" s="218"/>
      <c r="S3" s="218"/>
      <c r="T3" s="218"/>
    </row>
    <row r="4" spans="1:20" s="17" customFormat="1" ht="11.25" customHeight="1">
      <c r="A4" s="196"/>
      <c r="B4" s="196"/>
      <c r="E4" s="190"/>
      <c r="F4" s="193"/>
      <c r="G4" s="193"/>
      <c r="H4" s="175"/>
      <c r="I4" s="221"/>
      <c r="J4" s="220"/>
      <c r="K4" s="222"/>
      <c r="L4" s="218"/>
      <c r="M4" s="218"/>
      <c r="N4" s="218"/>
      <c r="O4" s="218"/>
      <c r="P4" s="218"/>
      <c r="Q4" s="218"/>
      <c r="R4" s="218"/>
      <c r="S4" s="218"/>
      <c r="T4" s="218"/>
    </row>
    <row r="5" spans="1:20" s="197" customFormat="1" ht="21.75" customHeight="1">
      <c r="A5" s="781" t="s">
        <v>114</v>
      </c>
      <c r="B5" s="781" t="s">
        <v>111</v>
      </c>
      <c r="C5" s="781" t="s">
        <v>121</v>
      </c>
      <c r="D5" s="781" t="s">
        <v>115</v>
      </c>
      <c r="E5" s="783" t="s">
        <v>116</v>
      </c>
      <c r="F5" s="781" t="s">
        <v>117</v>
      </c>
      <c r="G5" s="781" t="s">
        <v>118</v>
      </c>
      <c r="H5" s="781" t="s">
        <v>62</v>
      </c>
      <c r="I5" s="223"/>
      <c r="J5" s="223"/>
      <c r="K5" s="222"/>
      <c r="L5" s="223"/>
      <c r="M5" s="218"/>
      <c r="N5" s="218"/>
      <c r="O5" s="218"/>
      <c r="P5" s="218"/>
      <c r="Q5" s="218"/>
      <c r="R5" s="218"/>
      <c r="S5" s="222"/>
      <c r="T5" s="222"/>
    </row>
    <row r="6" spans="1:20" s="197" customFormat="1" ht="21.75" customHeight="1">
      <c r="A6" s="782"/>
      <c r="B6" s="782"/>
      <c r="C6" s="782"/>
      <c r="D6" s="782"/>
      <c r="E6" s="784"/>
      <c r="F6" s="782"/>
      <c r="G6" s="782"/>
      <c r="H6" s="782"/>
      <c r="K6" s="198"/>
      <c r="L6" s="778"/>
      <c r="M6" s="778"/>
      <c r="N6" s="778"/>
      <c r="O6" s="778"/>
      <c r="P6" s="778"/>
      <c r="Q6" s="778"/>
      <c r="R6" s="778"/>
      <c r="S6" s="198"/>
      <c r="T6" s="198"/>
    </row>
    <row r="7" spans="1:20" s="17" customFormat="1" ht="21.75" customHeight="1">
      <c r="A7" s="199">
        <v>1</v>
      </c>
      <c r="B7" s="257" t="str">
        <f>IF('交付申請（入力フォーム）'!F40="","",'交付申請（入力フォーム）'!F40)</f>
        <v/>
      </c>
      <c r="C7" s="257" t="str">
        <f>IF('交付申請（入力フォーム）'!J40="","",'交付申請（入力フォーム）'!J40)</f>
        <v/>
      </c>
      <c r="D7" s="410" t="str">
        <f>IF('交付申請（入力フォーム）'!N40="","",'交付申請（入力フォーム）'!N40)</f>
        <v/>
      </c>
      <c r="E7" s="484" t="str">
        <f>IF('交付申請（入力フォーム）'!O40="","",'交付申請（入力フォーム）'!O40)</f>
        <v/>
      </c>
      <c r="F7" s="482" t="str">
        <f>IF('交付申請（入力フォーム）'!Q40="","",'交付申請（入力フォーム）'!Q40)</f>
        <v/>
      </c>
      <c r="G7" s="482" t="str">
        <f>IF('交付申請（入力フォーム）'!S40="","",'交付申請（入力フォーム）'!S40)</f>
        <v/>
      </c>
      <c r="H7" s="482"/>
      <c r="I7" s="193"/>
      <c r="J7" s="200"/>
      <c r="K7" s="183"/>
      <c r="L7" s="192"/>
      <c r="M7" s="192"/>
      <c r="N7" s="192"/>
      <c r="O7" s="192"/>
      <c r="P7" s="192"/>
      <c r="Q7" s="192"/>
      <c r="R7" s="192"/>
      <c r="S7" s="192"/>
      <c r="T7" s="192"/>
    </row>
    <row r="8" spans="1:20" s="17" customFormat="1" ht="21.75" customHeight="1">
      <c r="A8" s="181">
        <v>2</v>
      </c>
      <c r="B8" s="258" t="str">
        <f>IF('交付申請（入力フォーム）'!F41="","",'交付申請（入力フォーム）'!F41)</f>
        <v/>
      </c>
      <c r="C8" s="258" t="str">
        <f>IF('交付申請（入力フォーム）'!J41="","",'交付申請（入力フォーム）'!J41)</f>
        <v/>
      </c>
      <c r="D8" s="201" t="str">
        <f>IF('交付申請（入力フォーム）'!N41="","",'交付申請（入力フォーム）'!N41)</f>
        <v/>
      </c>
      <c r="E8" s="202" t="str">
        <f>IF('交付申請（入力フォーム）'!O41="","",'交付申請（入力フォーム）'!O41)</f>
        <v/>
      </c>
      <c r="F8" s="226" t="str">
        <f>IF('交付申請（入力フォーム）'!Q41="","",'交付申請（入力フォーム）'!Q41)</f>
        <v/>
      </c>
      <c r="G8" s="226" t="str">
        <f>IF('交付申請（入力フォーム）'!S41="","",'交付申請（入力フォーム）'!S41)</f>
        <v/>
      </c>
      <c r="H8" s="483"/>
      <c r="I8" s="193"/>
      <c r="K8" s="183"/>
    </row>
    <row r="9" spans="1:20" s="17" customFormat="1" ht="21.75" customHeight="1">
      <c r="A9" s="181">
        <v>3</v>
      </c>
      <c r="B9" s="258" t="str">
        <f>IF('交付申請（入力フォーム）'!F42="","",'交付申請（入力フォーム）'!F42)</f>
        <v/>
      </c>
      <c r="C9" s="258" t="str">
        <f>IF('交付申請（入力フォーム）'!J42="","",'交付申請（入力フォーム）'!J42)</f>
        <v/>
      </c>
      <c r="D9" s="201" t="str">
        <f>IF('交付申請（入力フォーム）'!N42="","",'交付申請（入力フォーム）'!N42)</f>
        <v/>
      </c>
      <c r="E9" s="202" t="str">
        <f>IF('交付申請（入力フォーム）'!O42="","",'交付申請（入力フォーム）'!O42)</f>
        <v/>
      </c>
      <c r="F9" s="226" t="str">
        <f>IF('交付申請（入力フォーム）'!Q42="","",'交付申請（入力フォーム）'!Q42)</f>
        <v/>
      </c>
      <c r="G9" s="226" t="str">
        <f>IF('交付申請（入力フォーム）'!S42="","",'交付申請（入力フォーム）'!S42)</f>
        <v/>
      </c>
      <c r="H9" s="226"/>
      <c r="I9" s="191"/>
      <c r="K9" s="183"/>
    </row>
    <row r="10" spans="1:20" s="17" customFormat="1" ht="21.75" customHeight="1">
      <c r="A10" s="181">
        <v>4</v>
      </c>
      <c r="B10" s="258" t="str">
        <f>IF('交付申請（入力フォーム）'!F43="","",'交付申請（入力フォーム）'!F43)</f>
        <v/>
      </c>
      <c r="C10" s="258" t="str">
        <f>IF('交付申請（入力フォーム）'!J43="","",'交付申請（入力フォーム）'!J43)</f>
        <v/>
      </c>
      <c r="D10" s="201" t="str">
        <f>IF('交付申請（入力フォーム）'!N43="","",'交付申請（入力フォーム）'!N43)</f>
        <v/>
      </c>
      <c r="E10" s="202" t="str">
        <f>IF('交付申請（入力フォーム）'!O43="","",'交付申請（入力フォーム）'!O43)</f>
        <v/>
      </c>
      <c r="F10" s="226" t="str">
        <f>IF('交付申請（入力フォーム）'!Q43="","",'交付申請（入力フォーム）'!Q43)</f>
        <v/>
      </c>
      <c r="G10" s="226" t="str">
        <f>IF('交付申請（入力フォーム）'!S43="","",'交付申請（入力フォーム）'!S43)</f>
        <v/>
      </c>
      <c r="H10" s="226"/>
      <c r="I10" s="191"/>
      <c r="K10" s="183"/>
    </row>
    <row r="11" spans="1:20" s="17" customFormat="1" ht="21.75" customHeight="1">
      <c r="A11" s="181">
        <v>5</v>
      </c>
      <c r="B11" s="258" t="str">
        <f>IF('交付申請（入力フォーム）'!F44="","",'交付申請（入力フォーム）'!F44)</f>
        <v/>
      </c>
      <c r="C11" s="258" t="str">
        <f>IF('交付申請（入力フォーム）'!J44="","",'交付申請（入力フォーム）'!J44)</f>
        <v/>
      </c>
      <c r="D11" s="201" t="str">
        <f>IF('交付申請（入力フォーム）'!N44="","",'交付申請（入力フォーム）'!N44)</f>
        <v/>
      </c>
      <c r="E11" s="202" t="str">
        <f>IF('交付申請（入力フォーム）'!O44="","",'交付申請（入力フォーム）'!O44)</f>
        <v/>
      </c>
      <c r="F11" s="226" t="str">
        <f>IF('交付申請（入力フォーム）'!Q44="","",'交付申請（入力フォーム）'!Q44)</f>
        <v/>
      </c>
      <c r="G11" s="226" t="str">
        <f>IF('交付申請（入力フォーム）'!S44="","",'交付申請（入力フォーム）'!S44)</f>
        <v/>
      </c>
      <c r="H11" s="226"/>
      <c r="I11" s="191"/>
    </row>
    <row r="12" spans="1:20" s="17" customFormat="1" ht="21.75" customHeight="1">
      <c r="A12" s="181">
        <v>6</v>
      </c>
      <c r="B12" s="258" t="str">
        <f>IF('交付申請（入力フォーム）'!F45="","",'交付申請（入力フォーム）'!F45)</f>
        <v/>
      </c>
      <c r="C12" s="258" t="str">
        <f>IF('交付申請（入力フォーム）'!J45="","",'交付申請（入力フォーム）'!J45)</f>
        <v/>
      </c>
      <c r="D12" s="201" t="str">
        <f>IF('交付申請（入力フォーム）'!N45="","",'交付申請（入力フォーム）'!N45)</f>
        <v/>
      </c>
      <c r="E12" s="202" t="str">
        <f>IF('交付申請（入力フォーム）'!O45="","",'交付申請（入力フォーム）'!O45)</f>
        <v/>
      </c>
      <c r="F12" s="226" t="str">
        <f>IF('交付申請（入力フォーム）'!Q45="","",'交付申請（入力フォーム）'!Q45)</f>
        <v/>
      </c>
      <c r="G12" s="226" t="str">
        <f>IF('交付申請（入力フォーム）'!S45="","",'交付申請（入力フォーム）'!S45)</f>
        <v/>
      </c>
      <c r="H12" s="226"/>
      <c r="I12" s="191"/>
    </row>
    <row r="13" spans="1:20" s="17" customFormat="1" ht="21.75" customHeight="1">
      <c r="A13" s="181">
        <v>7</v>
      </c>
      <c r="B13" s="258" t="str">
        <f>IF('交付申請（入力フォーム）'!F46="","",'交付申請（入力フォーム）'!F46)</f>
        <v/>
      </c>
      <c r="C13" s="258" t="str">
        <f>IF('交付申請（入力フォーム）'!J46="","",'交付申請（入力フォーム）'!J46)</f>
        <v/>
      </c>
      <c r="D13" s="201" t="str">
        <f>IF('交付申請（入力フォーム）'!N46="","",'交付申請（入力フォーム）'!N46)</f>
        <v/>
      </c>
      <c r="E13" s="202" t="str">
        <f>IF('交付申請（入力フォーム）'!O46="","",'交付申請（入力フォーム）'!O46)</f>
        <v/>
      </c>
      <c r="F13" s="226" t="str">
        <f>IF('交付申請（入力フォーム）'!Q46="","",'交付申請（入力フォーム）'!Q46)</f>
        <v/>
      </c>
      <c r="G13" s="226" t="str">
        <f>IF('交付申請（入力フォーム）'!S46="","",'交付申請（入力フォーム）'!S46)</f>
        <v/>
      </c>
      <c r="H13" s="226"/>
      <c r="I13" s="191"/>
    </row>
    <row r="14" spans="1:20" s="17" customFormat="1" ht="21.75" customHeight="1">
      <c r="A14" s="181">
        <v>8</v>
      </c>
      <c r="B14" s="258" t="str">
        <f>IF('交付申請（入力フォーム）'!F47="","",'交付申請（入力フォーム）'!F47)</f>
        <v/>
      </c>
      <c r="C14" s="258" t="str">
        <f>IF('交付申請（入力フォーム）'!J47="","",'交付申請（入力フォーム）'!J47)</f>
        <v/>
      </c>
      <c r="D14" s="201" t="str">
        <f>IF('交付申請（入力フォーム）'!N47="","",'交付申請（入力フォーム）'!N47)</f>
        <v/>
      </c>
      <c r="E14" s="202" t="str">
        <f>IF('交付申請（入力フォーム）'!O47="","",'交付申請（入力フォーム）'!O47)</f>
        <v/>
      </c>
      <c r="F14" s="226" t="str">
        <f>IF('交付申請（入力フォーム）'!Q47="","",'交付申請（入力フォーム）'!Q47)</f>
        <v/>
      </c>
      <c r="G14" s="226" t="str">
        <f>IF('交付申請（入力フォーム）'!S47="","",'交付申請（入力フォーム）'!S47)</f>
        <v/>
      </c>
      <c r="H14" s="226"/>
      <c r="I14" s="191"/>
    </row>
    <row r="15" spans="1:20" s="17" customFormat="1" ht="21.75" customHeight="1">
      <c r="A15" s="181">
        <v>9</v>
      </c>
      <c r="B15" s="258" t="str">
        <f>IF('交付申請（入力フォーム）'!F48="","",'交付申請（入力フォーム）'!F48)</f>
        <v/>
      </c>
      <c r="C15" s="258" t="str">
        <f>IF('交付申請（入力フォーム）'!J48="","",'交付申請（入力フォーム）'!J48)</f>
        <v/>
      </c>
      <c r="D15" s="201" t="str">
        <f>IF('交付申請（入力フォーム）'!N48="","",'交付申請（入力フォーム）'!N48)</f>
        <v/>
      </c>
      <c r="E15" s="202" t="str">
        <f>IF('交付申請（入力フォーム）'!O48="","",'交付申請（入力フォーム）'!O48)</f>
        <v/>
      </c>
      <c r="F15" s="226" t="str">
        <f>IF('交付申請（入力フォーム）'!Q48="","",'交付申請（入力フォーム）'!Q48)</f>
        <v/>
      </c>
      <c r="G15" s="226" t="str">
        <f>IF('交付申請（入力フォーム）'!S48="","",'交付申請（入力フォーム）'!S48)</f>
        <v/>
      </c>
      <c r="H15" s="226"/>
      <c r="I15" s="191"/>
    </row>
    <row r="16" spans="1:20" s="17" customFormat="1" ht="21.75" customHeight="1">
      <c r="A16" s="181">
        <v>10</v>
      </c>
      <c r="B16" s="258" t="str">
        <f>IF('交付申請（入力フォーム）'!F49="","",'交付申請（入力フォーム）'!F49)</f>
        <v/>
      </c>
      <c r="C16" s="258" t="str">
        <f>IF('交付申請（入力フォーム）'!J49="","",'交付申請（入力フォーム）'!J49)</f>
        <v/>
      </c>
      <c r="D16" s="201" t="str">
        <f>IF('交付申請（入力フォーム）'!N49="","",'交付申請（入力フォーム）'!N49)</f>
        <v/>
      </c>
      <c r="E16" s="202" t="str">
        <f>IF('交付申請（入力フォーム）'!O49="","",'交付申請（入力フォーム）'!O49)</f>
        <v/>
      </c>
      <c r="F16" s="226" t="str">
        <f>IF('交付申請（入力フォーム）'!Q49="","",'交付申請（入力フォーム）'!Q49)</f>
        <v/>
      </c>
      <c r="G16" s="226" t="str">
        <f>IF('交付申請（入力フォーム）'!S49="","",'交付申請（入力フォーム）'!S49)</f>
        <v/>
      </c>
      <c r="H16" s="226"/>
      <c r="I16" s="191"/>
    </row>
    <row r="17" spans="1:9" s="17" customFormat="1" ht="21.75" customHeight="1">
      <c r="A17" s="181">
        <v>11</v>
      </c>
      <c r="B17" s="258" t="str">
        <f>IF('交付申請（入力フォーム）'!F50="","",'交付申請（入力フォーム）'!F50)</f>
        <v/>
      </c>
      <c r="C17" s="258" t="str">
        <f>IF('交付申請（入力フォーム）'!J50="","",'交付申請（入力フォーム）'!J50)</f>
        <v/>
      </c>
      <c r="D17" s="201" t="str">
        <f>IF('交付申請（入力フォーム）'!N50="","",'交付申請（入力フォーム）'!N50)</f>
        <v/>
      </c>
      <c r="E17" s="202" t="str">
        <f>IF('交付申請（入力フォーム）'!O50="","",'交付申請（入力フォーム）'!O50)</f>
        <v/>
      </c>
      <c r="F17" s="226" t="str">
        <f>IF('交付申請（入力フォーム）'!Q50="","",'交付申請（入力フォーム）'!Q50)</f>
        <v/>
      </c>
      <c r="G17" s="226" t="str">
        <f>IF('交付申請（入力フォーム）'!S50="","",'交付申請（入力フォーム）'!S50)</f>
        <v/>
      </c>
      <c r="H17" s="226"/>
      <c r="I17" s="191"/>
    </row>
    <row r="18" spans="1:9" s="17" customFormat="1" ht="21.75" customHeight="1">
      <c r="A18" s="181">
        <v>12</v>
      </c>
      <c r="B18" s="258" t="str">
        <f>IF('交付申請（入力フォーム）'!F51="","",'交付申請（入力フォーム）'!F51)</f>
        <v/>
      </c>
      <c r="C18" s="258" t="str">
        <f>IF('交付申請（入力フォーム）'!J51="","",'交付申請（入力フォーム）'!J51)</f>
        <v/>
      </c>
      <c r="D18" s="201" t="str">
        <f>IF('交付申請（入力フォーム）'!N51="","",'交付申請（入力フォーム）'!N51)</f>
        <v/>
      </c>
      <c r="E18" s="202" t="str">
        <f>IF('交付申請（入力フォーム）'!O51="","",'交付申請（入力フォーム）'!O51)</f>
        <v/>
      </c>
      <c r="F18" s="226" t="str">
        <f>IF('交付申請（入力フォーム）'!Q51="","",'交付申請（入力フォーム）'!Q51)</f>
        <v/>
      </c>
      <c r="G18" s="226" t="str">
        <f>IF('交付申請（入力フォーム）'!S51="","",'交付申請（入力フォーム）'!S51)</f>
        <v/>
      </c>
      <c r="H18" s="226"/>
      <c r="I18" s="191"/>
    </row>
    <row r="19" spans="1:9" s="17" customFormat="1" ht="21.75" customHeight="1">
      <c r="A19" s="181">
        <v>13</v>
      </c>
      <c r="B19" s="258" t="str">
        <f>IF('交付申請（入力フォーム）'!F52="","",'交付申請（入力フォーム）'!F52)</f>
        <v/>
      </c>
      <c r="C19" s="258" t="str">
        <f>IF('交付申請（入力フォーム）'!J52="","",'交付申請（入力フォーム）'!J52)</f>
        <v/>
      </c>
      <c r="D19" s="201" t="str">
        <f>IF('交付申請（入力フォーム）'!N52="","",'交付申請（入力フォーム）'!N52)</f>
        <v/>
      </c>
      <c r="E19" s="202" t="str">
        <f>IF('交付申請（入力フォーム）'!O52="","",'交付申請（入力フォーム）'!O52)</f>
        <v/>
      </c>
      <c r="F19" s="226" t="str">
        <f>IF('交付申請（入力フォーム）'!Q52="","",'交付申請（入力フォーム）'!Q52)</f>
        <v/>
      </c>
      <c r="G19" s="226" t="str">
        <f>IF('交付申請（入力フォーム）'!S52="","",'交付申請（入力フォーム）'!S52)</f>
        <v/>
      </c>
      <c r="H19" s="226"/>
      <c r="I19" s="191"/>
    </row>
    <row r="20" spans="1:9" s="17" customFormat="1" ht="21.75" customHeight="1">
      <c r="A20" s="181">
        <v>14</v>
      </c>
      <c r="B20" s="258" t="str">
        <f>IF('交付申請（入力フォーム）'!F53="","",'交付申請（入力フォーム）'!F53)</f>
        <v/>
      </c>
      <c r="C20" s="258" t="str">
        <f>IF('交付申請（入力フォーム）'!J53="","",'交付申請（入力フォーム）'!J53)</f>
        <v/>
      </c>
      <c r="D20" s="201" t="str">
        <f>IF('交付申請（入力フォーム）'!N53="","",'交付申請（入力フォーム）'!N53)</f>
        <v/>
      </c>
      <c r="E20" s="202" t="str">
        <f>IF('交付申請（入力フォーム）'!O53="","",'交付申請（入力フォーム）'!O53)</f>
        <v/>
      </c>
      <c r="F20" s="226" t="str">
        <f>IF('交付申請（入力フォーム）'!Q53="","",'交付申請（入力フォーム）'!Q53)</f>
        <v/>
      </c>
      <c r="G20" s="226" t="str">
        <f>IF('交付申請（入力フォーム）'!S53="","",'交付申請（入力フォーム）'!S53)</f>
        <v/>
      </c>
      <c r="H20" s="226"/>
      <c r="I20" s="191"/>
    </row>
    <row r="21" spans="1:9" s="17" customFormat="1" ht="21.75" customHeight="1">
      <c r="A21" s="181">
        <v>15</v>
      </c>
      <c r="B21" s="258" t="str">
        <f>IF('交付申請（入力フォーム）'!F54="","",'交付申請（入力フォーム）'!F54)</f>
        <v/>
      </c>
      <c r="C21" s="258" t="str">
        <f>IF('交付申請（入力フォーム）'!J54="","",'交付申請（入力フォーム）'!J54)</f>
        <v/>
      </c>
      <c r="D21" s="201" t="str">
        <f>IF('交付申請（入力フォーム）'!N54="","",'交付申請（入力フォーム）'!N54)</f>
        <v/>
      </c>
      <c r="E21" s="202" t="str">
        <f>IF('交付申請（入力フォーム）'!O54="","",'交付申請（入力フォーム）'!O54)</f>
        <v/>
      </c>
      <c r="F21" s="226" t="str">
        <f>IF('交付申請（入力フォーム）'!Q54="","",'交付申請（入力フォーム）'!Q54)</f>
        <v/>
      </c>
      <c r="G21" s="226" t="str">
        <f>IF('交付申請（入力フォーム）'!S54="","",'交付申請（入力フォーム）'!S54)</f>
        <v/>
      </c>
      <c r="H21" s="226"/>
      <c r="I21" s="191"/>
    </row>
    <row r="22" spans="1:9" s="17" customFormat="1" ht="21.75" customHeight="1">
      <c r="A22" s="181">
        <v>16</v>
      </c>
      <c r="B22" s="258" t="str">
        <f>IF('交付申請（入力フォーム）'!F55="","",'交付申請（入力フォーム）'!F55)</f>
        <v/>
      </c>
      <c r="C22" s="258" t="str">
        <f>IF('交付申請（入力フォーム）'!J55="","",'交付申請（入力フォーム）'!J55)</f>
        <v/>
      </c>
      <c r="D22" s="201" t="str">
        <f>IF('交付申請（入力フォーム）'!N55="","",'交付申請（入力フォーム）'!N55)</f>
        <v/>
      </c>
      <c r="E22" s="202" t="str">
        <f>IF('交付申請（入力フォーム）'!O55="","",'交付申請（入力フォーム）'!O55)</f>
        <v/>
      </c>
      <c r="F22" s="226" t="str">
        <f>IF('交付申請（入力フォーム）'!Q55="","",'交付申請（入力フォーム）'!Q55)</f>
        <v/>
      </c>
      <c r="G22" s="226" t="str">
        <f>IF('交付申請（入力フォーム）'!S55="","",'交付申請（入力フォーム）'!S55)</f>
        <v/>
      </c>
      <c r="H22" s="226"/>
      <c r="I22" s="191"/>
    </row>
    <row r="23" spans="1:9" s="17" customFormat="1" ht="21.75" customHeight="1">
      <c r="A23" s="181">
        <v>17</v>
      </c>
      <c r="B23" s="258" t="str">
        <f>IF('交付申請（入力フォーム）'!F56="","",'交付申請（入力フォーム）'!F56)</f>
        <v/>
      </c>
      <c r="C23" s="258" t="str">
        <f>IF('交付申請（入力フォーム）'!J56="","",'交付申請（入力フォーム）'!J56)</f>
        <v/>
      </c>
      <c r="D23" s="201" t="str">
        <f>IF('交付申請（入力フォーム）'!N56="","",'交付申請（入力フォーム）'!N56)</f>
        <v/>
      </c>
      <c r="E23" s="202" t="str">
        <f>IF('交付申請（入力フォーム）'!O56="","",'交付申請（入力フォーム）'!O56)</f>
        <v/>
      </c>
      <c r="F23" s="226" t="str">
        <f>IF('交付申請（入力フォーム）'!Q56="","",'交付申請（入力フォーム）'!Q56)</f>
        <v/>
      </c>
      <c r="G23" s="226" t="str">
        <f>IF('交付申請（入力フォーム）'!S56="","",'交付申請（入力フォーム）'!S56)</f>
        <v/>
      </c>
      <c r="H23" s="226"/>
      <c r="I23" s="191"/>
    </row>
    <row r="24" spans="1:9" s="17" customFormat="1" ht="21.75" customHeight="1">
      <c r="A24" s="181">
        <v>18</v>
      </c>
      <c r="B24" s="258" t="str">
        <f>IF('交付申請（入力フォーム）'!F57="","",'交付申請（入力フォーム）'!F57)</f>
        <v/>
      </c>
      <c r="C24" s="258" t="str">
        <f>IF('交付申請（入力フォーム）'!J57="","",'交付申請（入力フォーム）'!J57)</f>
        <v/>
      </c>
      <c r="D24" s="201" t="str">
        <f>IF('交付申請（入力フォーム）'!N57="","",'交付申請（入力フォーム）'!N57)</f>
        <v/>
      </c>
      <c r="E24" s="202" t="str">
        <f>IF('交付申請（入力フォーム）'!O57="","",'交付申請（入力フォーム）'!O57)</f>
        <v/>
      </c>
      <c r="F24" s="226" t="str">
        <f>IF('交付申請（入力フォーム）'!Q57="","",'交付申請（入力フォーム）'!Q57)</f>
        <v/>
      </c>
      <c r="G24" s="226" t="str">
        <f>IF('交付申請（入力フォーム）'!S57="","",'交付申請（入力フォーム）'!S57)</f>
        <v/>
      </c>
      <c r="H24" s="226"/>
      <c r="I24" s="191"/>
    </row>
    <row r="25" spans="1:9" s="17" customFormat="1" ht="21.75" customHeight="1">
      <c r="A25" s="181">
        <v>19</v>
      </c>
      <c r="B25" s="258" t="str">
        <f>IF('交付申請（入力フォーム）'!F58="","",'交付申請（入力フォーム）'!F58)</f>
        <v/>
      </c>
      <c r="C25" s="258" t="str">
        <f>IF('交付申請（入力フォーム）'!J58="","",'交付申請（入力フォーム）'!J58)</f>
        <v/>
      </c>
      <c r="D25" s="201" t="str">
        <f>IF('交付申請（入力フォーム）'!N58="","",'交付申請（入力フォーム）'!N58)</f>
        <v/>
      </c>
      <c r="E25" s="202" t="str">
        <f>IF('交付申請（入力フォーム）'!O58="","",'交付申請（入力フォーム）'!O58)</f>
        <v/>
      </c>
      <c r="F25" s="226" t="str">
        <f>IF('交付申請（入力フォーム）'!Q58="","",'交付申請（入力フォーム）'!Q58)</f>
        <v/>
      </c>
      <c r="G25" s="226" t="str">
        <f>IF('交付申請（入力フォーム）'!S58="","",'交付申請（入力フォーム）'!S58)</f>
        <v/>
      </c>
      <c r="H25" s="226"/>
      <c r="I25" s="191"/>
    </row>
    <row r="26" spans="1:9" s="17" customFormat="1" ht="21.75" customHeight="1">
      <c r="A26" s="181">
        <v>20</v>
      </c>
      <c r="B26" s="258" t="str">
        <f>IF('交付申請（入力フォーム）'!F59="","",'交付申請（入力フォーム）'!F59)</f>
        <v/>
      </c>
      <c r="C26" s="258" t="str">
        <f>IF('交付申請（入力フォーム）'!J59="","",'交付申請（入力フォーム）'!J59)</f>
        <v/>
      </c>
      <c r="D26" s="201" t="str">
        <f>IF('交付申請（入力フォーム）'!N59="","",'交付申請（入力フォーム）'!N59)</f>
        <v/>
      </c>
      <c r="E26" s="202" t="str">
        <f>IF('交付申請（入力フォーム）'!O59="","",'交付申請（入力フォーム）'!O59)</f>
        <v/>
      </c>
      <c r="F26" s="226" t="str">
        <f>IF('交付申請（入力フォーム）'!Q59="","",'交付申請（入力フォーム）'!Q59)</f>
        <v/>
      </c>
      <c r="G26" s="226" t="str">
        <f>IF('交付申請（入力フォーム）'!S59="","",'交付申請（入力フォーム）'!S59)</f>
        <v/>
      </c>
      <c r="H26" s="226"/>
      <c r="I26" s="191"/>
    </row>
    <row r="27" spans="1:9" s="17" customFormat="1" ht="21.75" customHeight="1">
      <c r="A27" s="181">
        <v>21</v>
      </c>
      <c r="B27" s="258" t="str">
        <f>IF('交付申請（入力フォーム）'!F60="","",'交付申請（入力フォーム）'!F60)</f>
        <v/>
      </c>
      <c r="C27" s="258" t="str">
        <f>IF('交付申請（入力フォーム）'!J60="","",'交付申請（入力フォーム）'!J60)</f>
        <v/>
      </c>
      <c r="D27" s="201" t="str">
        <f>IF('交付申請（入力フォーム）'!N60="","",'交付申請（入力フォーム）'!N60)</f>
        <v/>
      </c>
      <c r="E27" s="202" t="str">
        <f>IF('交付申請（入力フォーム）'!O60="","",'交付申請（入力フォーム）'!O60)</f>
        <v/>
      </c>
      <c r="F27" s="226" t="str">
        <f>IF('交付申請（入力フォーム）'!Q60="","",'交付申請（入力フォーム）'!Q60)</f>
        <v/>
      </c>
      <c r="G27" s="226" t="str">
        <f>IF('交付申請（入力フォーム）'!S60="","",'交付申請（入力フォーム）'!S60)</f>
        <v/>
      </c>
      <c r="H27" s="226"/>
      <c r="I27" s="191"/>
    </row>
    <row r="28" spans="1:9" s="17" customFormat="1" ht="21.75" customHeight="1">
      <c r="A28" s="181">
        <v>22</v>
      </c>
      <c r="B28" s="258" t="str">
        <f>IF('交付申請（入力フォーム）'!F61="","",'交付申請（入力フォーム）'!F61)</f>
        <v/>
      </c>
      <c r="C28" s="258" t="str">
        <f>IF('交付申請（入力フォーム）'!J61="","",'交付申請（入力フォーム）'!J61)</f>
        <v/>
      </c>
      <c r="D28" s="201" t="str">
        <f>IF('交付申請（入力フォーム）'!N61="","",'交付申請（入力フォーム）'!N61)</f>
        <v/>
      </c>
      <c r="E28" s="202" t="str">
        <f>IF('交付申請（入力フォーム）'!O61="","",'交付申請（入力フォーム）'!O61)</f>
        <v/>
      </c>
      <c r="F28" s="226" t="str">
        <f>IF('交付申請（入力フォーム）'!Q61="","",'交付申請（入力フォーム）'!Q61)</f>
        <v/>
      </c>
      <c r="G28" s="226" t="str">
        <f>IF('交付申請（入力フォーム）'!S61="","",'交付申請（入力フォーム）'!S61)</f>
        <v/>
      </c>
      <c r="H28" s="226"/>
      <c r="I28" s="191"/>
    </row>
    <row r="29" spans="1:9" s="17" customFormat="1" ht="21.75" customHeight="1">
      <c r="A29" s="181">
        <v>23</v>
      </c>
      <c r="B29" s="258" t="str">
        <f>IF('交付申請（入力フォーム）'!F62="","",'交付申請（入力フォーム）'!F62)</f>
        <v/>
      </c>
      <c r="C29" s="258" t="str">
        <f>IF('交付申請（入力フォーム）'!J62="","",'交付申請（入力フォーム）'!J62)</f>
        <v/>
      </c>
      <c r="D29" s="201" t="str">
        <f>IF('交付申請（入力フォーム）'!N62="","",'交付申請（入力フォーム）'!N62)</f>
        <v/>
      </c>
      <c r="E29" s="202" t="str">
        <f>IF('交付申請（入力フォーム）'!O62="","",'交付申請（入力フォーム）'!O62)</f>
        <v/>
      </c>
      <c r="F29" s="226" t="str">
        <f>IF('交付申請（入力フォーム）'!Q62="","",'交付申請（入力フォーム）'!Q62)</f>
        <v/>
      </c>
      <c r="G29" s="226" t="str">
        <f>IF('交付申請（入力フォーム）'!S62="","",'交付申請（入力フォーム）'!S62)</f>
        <v/>
      </c>
      <c r="H29" s="226"/>
      <c r="I29" s="191"/>
    </row>
    <row r="30" spans="1:9" s="17" customFormat="1" ht="21.75" customHeight="1">
      <c r="A30" s="181">
        <v>24</v>
      </c>
      <c r="B30" s="258" t="str">
        <f>IF('交付申請（入力フォーム）'!F63="","",'交付申請（入力フォーム）'!F63)</f>
        <v/>
      </c>
      <c r="C30" s="258" t="str">
        <f>IF('交付申請（入力フォーム）'!J63="","",'交付申請（入力フォーム）'!J63)</f>
        <v/>
      </c>
      <c r="D30" s="201" t="str">
        <f>IF('交付申請（入力フォーム）'!N63="","",'交付申請（入力フォーム）'!N63)</f>
        <v/>
      </c>
      <c r="E30" s="202" t="str">
        <f>IF('交付申請（入力フォーム）'!O63="","",'交付申請（入力フォーム）'!O63)</f>
        <v/>
      </c>
      <c r="F30" s="226" t="str">
        <f>IF('交付申請（入力フォーム）'!Q63="","",'交付申請（入力フォーム）'!Q63)</f>
        <v/>
      </c>
      <c r="G30" s="226" t="str">
        <f>IF('交付申請（入力フォーム）'!S63="","",'交付申請（入力フォーム）'!S63)</f>
        <v/>
      </c>
      <c r="H30" s="226"/>
      <c r="I30" s="191"/>
    </row>
    <row r="31" spans="1:9" s="17" customFormat="1" ht="21.75" customHeight="1">
      <c r="A31" s="181">
        <v>25</v>
      </c>
      <c r="B31" s="258" t="str">
        <f>IF('交付申請（入力フォーム）'!F64="","",'交付申請（入力フォーム）'!F64)</f>
        <v/>
      </c>
      <c r="C31" s="258" t="str">
        <f>IF('交付申請（入力フォーム）'!J64="","",'交付申請（入力フォーム）'!J64)</f>
        <v/>
      </c>
      <c r="D31" s="201" t="str">
        <f>IF('交付申請（入力フォーム）'!N64="","",'交付申請（入力フォーム）'!N64)</f>
        <v/>
      </c>
      <c r="E31" s="202" t="str">
        <f>IF('交付申請（入力フォーム）'!O64="","",'交付申請（入力フォーム）'!O64)</f>
        <v/>
      </c>
      <c r="F31" s="226" t="str">
        <f>IF('交付申請（入力フォーム）'!Q64="","",'交付申請（入力フォーム）'!Q64)</f>
        <v/>
      </c>
      <c r="G31" s="226" t="str">
        <f>IF('交付申請（入力フォーム）'!S64="","",'交付申請（入力フォーム）'!S64)</f>
        <v/>
      </c>
      <c r="H31" s="226"/>
      <c r="I31" s="191"/>
    </row>
    <row r="32" spans="1:9" s="17" customFormat="1" ht="21.75" customHeight="1">
      <c r="A32" s="181">
        <v>26</v>
      </c>
      <c r="B32" s="258" t="str">
        <f>IF('交付申請（入力フォーム）'!F65="","",'交付申請（入力フォーム）'!F65)</f>
        <v/>
      </c>
      <c r="C32" s="258" t="str">
        <f>IF('交付申請（入力フォーム）'!J65="","",'交付申請（入力フォーム）'!J65)</f>
        <v/>
      </c>
      <c r="D32" s="201" t="str">
        <f>IF('交付申請（入力フォーム）'!N65="","",'交付申請（入力フォーム）'!N65)</f>
        <v/>
      </c>
      <c r="E32" s="202" t="str">
        <f>IF('交付申請（入力フォーム）'!O65="","",'交付申請（入力フォーム）'!O65)</f>
        <v/>
      </c>
      <c r="F32" s="226" t="str">
        <f>IF('交付申請（入力フォーム）'!Q65="","",'交付申請（入力フォーム）'!Q65)</f>
        <v/>
      </c>
      <c r="G32" s="226" t="str">
        <f>IF('交付申請（入力フォーム）'!S65="","",'交付申請（入力フォーム）'!S65)</f>
        <v/>
      </c>
      <c r="H32" s="226"/>
      <c r="I32" s="191"/>
    </row>
    <row r="33" spans="1:9" s="17" customFormat="1" ht="21.75" customHeight="1">
      <c r="A33" s="181">
        <v>27</v>
      </c>
      <c r="B33" s="258" t="str">
        <f>IF('交付申請（入力フォーム）'!F66="","",'交付申請（入力フォーム）'!F66)</f>
        <v/>
      </c>
      <c r="C33" s="258" t="str">
        <f>IF('交付申請（入力フォーム）'!J66="","",'交付申請（入力フォーム）'!J66)</f>
        <v/>
      </c>
      <c r="D33" s="201" t="str">
        <f>IF('交付申請（入力フォーム）'!N66="","",'交付申請（入力フォーム）'!N66)</f>
        <v/>
      </c>
      <c r="E33" s="202" t="str">
        <f>IF('交付申請（入力フォーム）'!O66="","",'交付申請（入力フォーム）'!O66)</f>
        <v/>
      </c>
      <c r="F33" s="226" t="str">
        <f>IF('交付申請（入力フォーム）'!Q66="","",'交付申請（入力フォーム）'!Q66)</f>
        <v/>
      </c>
      <c r="G33" s="226" t="str">
        <f>IF('交付申請（入力フォーム）'!S66="","",'交付申請（入力フォーム）'!S66)</f>
        <v/>
      </c>
      <c r="H33" s="226"/>
      <c r="I33" s="191"/>
    </row>
    <row r="34" spans="1:9" s="17" customFormat="1" ht="21.75" customHeight="1">
      <c r="A34" s="181">
        <v>28</v>
      </c>
      <c r="B34" s="258" t="str">
        <f>IF('交付申請（入力フォーム）'!F67="","",'交付申請（入力フォーム）'!F67)</f>
        <v/>
      </c>
      <c r="C34" s="258" t="str">
        <f>IF('交付申請（入力フォーム）'!J67="","",'交付申請（入力フォーム）'!J67)</f>
        <v/>
      </c>
      <c r="D34" s="201" t="str">
        <f>IF('交付申請（入力フォーム）'!N67="","",'交付申請（入力フォーム）'!N67)</f>
        <v/>
      </c>
      <c r="E34" s="202" t="str">
        <f>IF('交付申請（入力フォーム）'!O67="","",'交付申請（入力フォーム）'!O67)</f>
        <v/>
      </c>
      <c r="F34" s="226" t="str">
        <f>IF('交付申請（入力フォーム）'!Q67="","",'交付申請（入力フォーム）'!Q67)</f>
        <v/>
      </c>
      <c r="G34" s="226" t="str">
        <f>IF('交付申請（入力フォーム）'!S67="","",'交付申請（入力フォーム）'!S67)</f>
        <v/>
      </c>
      <c r="H34" s="226"/>
      <c r="I34" s="191"/>
    </row>
    <row r="35" spans="1:9" s="17" customFormat="1" ht="21.75" customHeight="1">
      <c r="A35" s="181">
        <v>29</v>
      </c>
      <c r="B35" s="258" t="str">
        <f>IF('交付申請（入力フォーム）'!F68="","",'交付申請（入力フォーム）'!F68)</f>
        <v/>
      </c>
      <c r="C35" s="258" t="str">
        <f>IF('交付申請（入力フォーム）'!J68="","",'交付申請（入力フォーム）'!J68)</f>
        <v/>
      </c>
      <c r="D35" s="201" t="str">
        <f>IF('交付申請（入力フォーム）'!N68="","",'交付申請（入力フォーム）'!N68)</f>
        <v/>
      </c>
      <c r="E35" s="202" t="str">
        <f>IF('交付申請（入力フォーム）'!O68="","",'交付申請（入力フォーム）'!O68)</f>
        <v/>
      </c>
      <c r="F35" s="226" t="str">
        <f>IF('交付申請（入力フォーム）'!Q68="","",'交付申請（入力フォーム）'!Q68)</f>
        <v/>
      </c>
      <c r="G35" s="226" t="str">
        <f>IF('交付申請（入力フォーム）'!S68="","",'交付申請（入力フォーム）'!S68)</f>
        <v/>
      </c>
      <c r="H35" s="226"/>
      <c r="I35" s="191"/>
    </row>
    <row r="36" spans="1:9" s="17" customFormat="1" ht="21.75" customHeight="1">
      <c r="A36" s="181">
        <v>30</v>
      </c>
      <c r="B36" s="258" t="str">
        <f>IF('交付申請（入力フォーム）'!F69="","",'交付申請（入力フォーム）'!F69)</f>
        <v/>
      </c>
      <c r="C36" s="258" t="str">
        <f>IF('交付申請（入力フォーム）'!J69="","",'交付申請（入力フォーム）'!J69)</f>
        <v/>
      </c>
      <c r="D36" s="201" t="str">
        <f>IF('交付申請（入力フォーム）'!N69="","",'交付申請（入力フォーム）'!N69)</f>
        <v/>
      </c>
      <c r="E36" s="202" t="str">
        <f>IF('交付申請（入力フォーム）'!O69="","",'交付申請（入力フォーム）'!O69)</f>
        <v/>
      </c>
      <c r="F36" s="226" t="str">
        <f>IF('交付申請（入力フォーム）'!Q69="","",'交付申請（入力フォーム）'!Q69)</f>
        <v/>
      </c>
      <c r="G36" s="226" t="str">
        <f>IF('交付申請（入力フォーム）'!S69="","",'交付申請（入力フォーム）'!S69)</f>
        <v/>
      </c>
      <c r="H36" s="226"/>
      <c r="I36" s="191"/>
    </row>
    <row r="37" spans="1:9" s="17" customFormat="1" ht="21.75" customHeight="1">
      <c r="A37" s="181">
        <v>31</v>
      </c>
      <c r="B37" s="258" t="str">
        <f>IF('交付申請（入力フォーム）'!F70="","",'交付申請（入力フォーム）'!F70)</f>
        <v/>
      </c>
      <c r="C37" s="258" t="str">
        <f>IF('交付申請（入力フォーム）'!J70="","",'交付申請（入力フォーム）'!J70)</f>
        <v/>
      </c>
      <c r="D37" s="201" t="str">
        <f>IF('交付申請（入力フォーム）'!N70="","",'交付申請（入力フォーム）'!N70)</f>
        <v/>
      </c>
      <c r="E37" s="202" t="str">
        <f>IF('交付申請（入力フォーム）'!O70="","",'交付申請（入力フォーム）'!O70)</f>
        <v/>
      </c>
      <c r="F37" s="226" t="str">
        <f>IF('交付申請（入力フォーム）'!Q70="","",'交付申請（入力フォーム）'!Q70)</f>
        <v/>
      </c>
      <c r="G37" s="226" t="str">
        <f>IF('交付申請（入力フォーム）'!S70="","",'交付申請（入力フォーム）'!S70)</f>
        <v/>
      </c>
      <c r="H37" s="226"/>
      <c r="I37" s="191"/>
    </row>
    <row r="38" spans="1:9" s="17" customFormat="1" ht="21.75" customHeight="1">
      <c r="A38" s="181">
        <v>32</v>
      </c>
      <c r="B38" s="258" t="str">
        <f>IF('交付申請（入力フォーム）'!F71="","",'交付申請（入力フォーム）'!F71)</f>
        <v/>
      </c>
      <c r="C38" s="258" t="str">
        <f>IF('交付申請（入力フォーム）'!J71="","",'交付申請（入力フォーム）'!J71)</f>
        <v/>
      </c>
      <c r="D38" s="201" t="str">
        <f>IF('交付申請（入力フォーム）'!N71="","",'交付申請（入力フォーム）'!N71)</f>
        <v/>
      </c>
      <c r="E38" s="202" t="str">
        <f>IF('交付申請（入力フォーム）'!O71="","",'交付申請（入力フォーム）'!O71)</f>
        <v/>
      </c>
      <c r="F38" s="226" t="str">
        <f>IF('交付申請（入力フォーム）'!Q71="","",'交付申請（入力フォーム）'!Q71)</f>
        <v/>
      </c>
      <c r="G38" s="226" t="str">
        <f>IF('交付申請（入力フォーム）'!S71="","",'交付申請（入力フォーム）'!S71)</f>
        <v/>
      </c>
      <c r="H38" s="226"/>
      <c r="I38" s="191"/>
    </row>
    <row r="39" spans="1:9" s="17" customFormat="1" ht="21.75" customHeight="1">
      <c r="A39" s="181">
        <v>33</v>
      </c>
      <c r="B39" s="258" t="str">
        <f>IF('交付申請（入力フォーム）'!F72="","",'交付申請（入力フォーム）'!F72)</f>
        <v/>
      </c>
      <c r="C39" s="258" t="str">
        <f>IF('交付申請（入力フォーム）'!J72="","",'交付申請（入力フォーム）'!J72)</f>
        <v/>
      </c>
      <c r="D39" s="201" t="str">
        <f>IF('交付申請（入力フォーム）'!N72="","",'交付申請（入力フォーム）'!N72)</f>
        <v/>
      </c>
      <c r="E39" s="202" t="str">
        <f>IF('交付申請（入力フォーム）'!O72="","",'交付申請（入力フォーム）'!O72)</f>
        <v/>
      </c>
      <c r="F39" s="226" t="str">
        <f>IF('交付申請（入力フォーム）'!Q72="","",'交付申請（入力フォーム）'!Q72)</f>
        <v/>
      </c>
      <c r="G39" s="226" t="str">
        <f>IF('交付申請（入力フォーム）'!S72="","",'交付申請（入力フォーム）'!S72)</f>
        <v/>
      </c>
      <c r="H39" s="226"/>
      <c r="I39" s="191"/>
    </row>
    <row r="40" spans="1:9" s="17" customFormat="1" ht="21.75" customHeight="1">
      <c r="A40" s="181">
        <v>34</v>
      </c>
      <c r="B40" s="258" t="str">
        <f>IF('交付申請（入力フォーム）'!F73="","",'交付申請（入力フォーム）'!F73)</f>
        <v/>
      </c>
      <c r="C40" s="258" t="str">
        <f>IF('交付申請（入力フォーム）'!J73="","",'交付申請（入力フォーム）'!J73)</f>
        <v/>
      </c>
      <c r="D40" s="201" t="str">
        <f>IF('交付申請（入力フォーム）'!N73="","",'交付申請（入力フォーム）'!N73)</f>
        <v/>
      </c>
      <c r="E40" s="202" t="str">
        <f>IF('交付申請（入力フォーム）'!O73="","",'交付申請（入力フォーム）'!O73)</f>
        <v/>
      </c>
      <c r="F40" s="226" t="str">
        <f>IF('交付申請（入力フォーム）'!Q73="","",'交付申請（入力フォーム）'!Q73)</f>
        <v/>
      </c>
      <c r="G40" s="226" t="str">
        <f>IF('交付申請（入力フォーム）'!S73="","",'交付申請（入力フォーム）'!S73)</f>
        <v/>
      </c>
      <c r="H40" s="226"/>
      <c r="I40" s="191"/>
    </row>
    <row r="41" spans="1:9" s="17" customFormat="1" ht="21.75" customHeight="1">
      <c r="A41" s="185">
        <v>35</v>
      </c>
      <c r="B41" s="259" t="str">
        <f>IF('交付申請（入力フォーム）'!F74="","",'交付申請（入力フォーム）'!F74)</f>
        <v/>
      </c>
      <c r="C41" s="259" t="str">
        <f>IF('交付申請（入力フォーム）'!J74="","",'交付申請（入力フォーム）'!J74)</f>
        <v/>
      </c>
      <c r="D41" s="203" t="str">
        <f>IF('交付申請（入力フォーム）'!N74="","",'交付申請（入力フォーム）'!N74)</f>
        <v/>
      </c>
      <c r="E41" s="204" t="str">
        <f>IF('交付申請（入力フォーム）'!O74="","",'交付申請（入力フォーム）'!O74)</f>
        <v/>
      </c>
      <c r="F41" s="227" t="str">
        <f>IF('交付申請（入力フォーム）'!Q74="","",'交付申請（入力フォーム）'!Q74)</f>
        <v/>
      </c>
      <c r="G41" s="227" t="str">
        <f>IF('交付申請（入力フォーム）'!S74="","",'交付申請（入力フォーム）'!S74)</f>
        <v/>
      </c>
      <c r="H41" s="227"/>
      <c r="I41" s="191"/>
    </row>
    <row r="44" spans="1:9">
      <c r="A44" s="724" t="str">
        <f>CONCATENATE("プロジェクト名","（",'交付申請（入力フォーム）'!D7,"）")</f>
        <v>プロジェクト名（）</v>
      </c>
      <c r="B44" s="724"/>
      <c r="C44" s="724"/>
      <c r="D44" s="724"/>
      <c r="E44" s="724"/>
      <c r="F44" s="724"/>
      <c r="G44" s="724"/>
      <c r="H44" s="724"/>
    </row>
  </sheetData>
  <sheetProtection password="87FE" sheet="1" selectLockedCells="1"/>
  <mergeCells count="13">
    <mergeCell ref="A2:H2"/>
    <mergeCell ref="L6:R6"/>
    <mergeCell ref="A44:H44"/>
    <mergeCell ref="A3:B3"/>
    <mergeCell ref="C3:E3"/>
    <mergeCell ref="A5:A6"/>
    <mergeCell ref="B5:B6"/>
    <mergeCell ref="C5:C6"/>
    <mergeCell ref="D5:D6"/>
    <mergeCell ref="E5:E6"/>
    <mergeCell ref="F5:F6"/>
    <mergeCell ref="G5:G6"/>
    <mergeCell ref="H5:H6"/>
  </mergeCells>
  <phoneticPr fontId="1"/>
  <pageMargins left="0.98425196850393704" right="0.23622047244094491" top="0.43307086614173229" bottom="0.35433070866141736" header="0.31496062992125984" footer="0.19685039370078741"/>
  <pageSetup paperSize="9" scale="8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4"/>
  <sheetViews>
    <sheetView zoomScale="40" zoomScaleNormal="40" workbookViewId="0"/>
  </sheetViews>
  <sheetFormatPr defaultRowHeight="14.25"/>
  <cols>
    <col min="1" max="1" width="3.625" style="19" customWidth="1"/>
    <col min="2" max="2" width="30.625" style="19" customWidth="1"/>
    <col min="3" max="3" width="15.625" style="19" customWidth="1"/>
    <col min="4" max="4" width="3.625" style="19" customWidth="1"/>
    <col min="5" max="5" width="25.625" style="19" customWidth="1"/>
    <col min="6" max="6" width="3.625" style="19" customWidth="1"/>
    <col min="7" max="7" width="30.625" style="19" customWidth="1"/>
    <col min="8" max="8" width="3.625" style="19" customWidth="1"/>
    <col min="9" max="9" width="15.625" style="19" customWidth="1"/>
    <col min="10" max="10" width="30.625" style="19" customWidth="1"/>
    <col min="11" max="11" width="3.625" style="19" customWidth="1"/>
    <col min="12" max="12" width="25.625" style="19" customWidth="1"/>
    <col min="13" max="13" width="3.625" style="19" customWidth="1"/>
    <col min="14" max="14" width="35.625" style="19" customWidth="1"/>
    <col min="15" max="15" width="3.625" style="19" customWidth="1"/>
    <col min="16" max="16" width="25.625" style="19" customWidth="1"/>
    <col min="17" max="17" width="3.625" style="19" customWidth="1"/>
    <col min="18" max="18" width="35.625" style="19" customWidth="1"/>
    <col min="19" max="19" width="10.625" style="19" customWidth="1"/>
    <col min="20" max="21" width="5.25" style="19" customWidth="1"/>
    <col min="22" max="22" width="9.75" style="19" customWidth="1"/>
    <col min="23" max="23" width="15.625" style="19" customWidth="1"/>
    <col min="24" max="35" width="9.625" style="19" customWidth="1"/>
    <col min="36" max="265" width="9" style="19"/>
    <col min="266" max="266" width="2.625" style="19" customWidth="1"/>
    <col min="267" max="270" width="9.625" style="19" customWidth="1"/>
    <col min="271" max="271" width="49.25" style="19" customWidth="1"/>
    <col min="272" max="273" width="6" style="19" customWidth="1"/>
    <col min="274" max="274" width="10.75" style="19" customWidth="1"/>
    <col min="275" max="275" width="44.875" style="19" customWidth="1"/>
    <col min="276" max="277" width="5.25" style="19" customWidth="1"/>
    <col min="278" max="278" width="9.75" style="19" customWidth="1"/>
    <col min="279" max="279" width="15.625" style="19" customWidth="1"/>
    <col min="280" max="291" width="9.625" style="19" customWidth="1"/>
    <col min="292" max="521" width="9" style="19"/>
    <col min="522" max="522" width="2.625" style="19" customWidth="1"/>
    <col min="523" max="526" width="9.625" style="19" customWidth="1"/>
    <col min="527" max="527" width="49.25" style="19" customWidth="1"/>
    <col min="528" max="529" width="6" style="19" customWidth="1"/>
    <col min="530" max="530" width="10.75" style="19" customWidth="1"/>
    <col min="531" max="531" width="44.875" style="19" customWidth="1"/>
    <col min="532" max="533" width="5.25" style="19" customWidth="1"/>
    <col min="534" max="534" width="9.75" style="19" customWidth="1"/>
    <col min="535" max="535" width="15.625" style="19" customWidth="1"/>
    <col min="536" max="547" width="9.625" style="19" customWidth="1"/>
    <col min="548" max="777" width="9" style="19"/>
    <col min="778" max="778" width="2.625" style="19" customWidth="1"/>
    <col min="779" max="782" width="9.625" style="19" customWidth="1"/>
    <col min="783" max="783" width="49.25" style="19" customWidth="1"/>
    <col min="784" max="785" width="6" style="19" customWidth="1"/>
    <col min="786" max="786" width="10.75" style="19" customWidth="1"/>
    <col min="787" max="787" width="44.875" style="19" customWidth="1"/>
    <col min="788" max="789" width="5.25" style="19" customWidth="1"/>
    <col min="790" max="790" width="9.75" style="19" customWidth="1"/>
    <col min="791" max="791" width="15.625" style="19" customWidth="1"/>
    <col min="792" max="803" width="9.625" style="19" customWidth="1"/>
    <col min="804" max="1033" width="9" style="19"/>
    <col min="1034" max="1034" width="2.625" style="19" customWidth="1"/>
    <col min="1035" max="1038" width="9.625" style="19" customWidth="1"/>
    <col min="1039" max="1039" width="49.25" style="19" customWidth="1"/>
    <col min="1040" max="1041" width="6" style="19" customWidth="1"/>
    <col min="1042" max="1042" width="10.75" style="19" customWidth="1"/>
    <col min="1043" max="1043" width="44.875" style="19" customWidth="1"/>
    <col min="1044" max="1045" width="5.25" style="19" customWidth="1"/>
    <col min="1046" max="1046" width="9.75" style="19" customWidth="1"/>
    <col min="1047" max="1047" width="15.625" style="19" customWidth="1"/>
    <col min="1048" max="1059" width="9.625" style="19" customWidth="1"/>
    <col min="1060" max="1289" width="9" style="19"/>
    <col min="1290" max="1290" width="2.625" style="19" customWidth="1"/>
    <col min="1291" max="1294" width="9.625" style="19" customWidth="1"/>
    <col min="1295" max="1295" width="49.25" style="19" customWidth="1"/>
    <col min="1296" max="1297" width="6" style="19" customWidth="1"/>
    <col min="1298" max="1298" width="10.75" style="19" customWidth="1"/>
    <col min="1299" max="1299" width="44.875" style="19" customWidth="1"/>
    <col min="1300" max="1301" width="5.25" style="19" customWidth="1"/>
    <col min="1302" max="1302" width="9.75" style="19" customWidth="1"/>
    <col min="1303" max="1303" width="15.625" style="19" customWidth="1"/>
    <col min="1304" max="1315" width="9.625" style="19" customWidth="1"/>
    <col min="1316" max="1545" width="9" style="19"/>
    <col min="1546" max="1546" width="2.625" style="19" customWidth="1"/>
    <col min="1547" max="1550" width="9.625" style="19" customWidth="1"/>
    <col min="1551" max="1551" width="49.25" style="19" customWidth="1"/>
    <col min="1552" max="1553" width="6" style="19" customWidth="1"/>
    <col min="1554" max="1554" width="10.75" style="19" customWidth="1"/>
    <col min="1555" max="1555" width="44.875" style="19" customWidth="1"/>
    <col min="1556" max="1557" width="5.25" style="19" customWidth="1"/>
    <col min="1558" max="1558" width="9.75" style="19" customWidth="1"/>
    <col min="1559" max="1559" width="15.625" style="19" customWidth="1"/>
    <col min="1560" max="1571" width="9.625" style="19" customWidth="1"/>
    <col min="1572" max="1801" width="9" style="19"/>
    <col min="1802" max="1802" width="2.625" style="19" customWidth="1"/>
    <col min="1803" max="1806" width="9.625" style="19" customWidth="1"/>
    <col min="1807" max="1807" width="49.25" style="19" customWidth="1"/>
    <col min="1808" max="1809" width="6" style="19" customWidth="1"/>
    <col min="1810" max="1810" width="10.75" style="19" customWidth="1"/>
    <col min="1811" max="1811" width="44.875" style="19" customWidth="1"/>
    <col min="1812" max="1813" width="5.25" style="19" customWidth="1"/>
    <col min="1814" max="1814" width="9.75" style="19" customWidth="1"/>
    <col min="1815" max="1815" width="15.625" style="19" customWidth="1"/>
    <col min="1816" max="1827" width="9.625" style="19" customWidth="1"/>
    <col min="1828" max="2057" width="9" style="19"/>
    <col min="2058" max="2058" width="2.625" style="19" customWidth="1"/>
    <col min="2059" max="2062" width="9.625" style="19" customWidth="1"/>
    <col min="2063" max="2063" width="49.25" style="19" customWidth="1"/>
    <col min="2064" max="2065" width="6" style="19" customWidth="1"/>
    <col min="2066" max="2066" width="10.75" style="19" customWidth="1"/>
    <col min="2067" max="2067" width="44.875" style="19" customWidth="1"/>
    <col min="2068" max="2069" width="5.25" style="19" customWidth="1"/>
    <col min="2070" max="2070" width="9.75" style="19" customWidth="1"/>
    <col min="2071" max="2071" width="15.625" style="19" customWidth="1"/>
    <col min="2072" max="2083" width="9.625" style="19" customWidth="1"/>
    <col min="2084" max="2313" width="9" style="19"/>
    <col min="2314" max="2314" width="2.625" style="19" customWidth="1"/>
    <col min="2315" max="2318" width="9.625" style="19" customWidth="1"/>
    <col min="2319" max="2319" width="49.25" style="19" customWidth="1"/>
    <col min="2320" max="2321" width="6" style="19" customWidth="1"/>
    <col min="2322" max="2322" width="10.75" style="19" customWidth="1"/>
    <col min="2323" max="2323" width="44.875" style="19" customWidth="1"/>
    <col min="2324" max="2325" width="5.25" style="19" customWidth="1"/>
    <col min="2326" max="2326" width="9.75" style="19" customWidth="1"/>
    <col min="2327" max="2327" width="15.625" style="19" customWidth="1"/>
    <col min="2328" max="2339" width="9.625" style="19" customWidth="1"/>
    <col min="2340" max="2569" width="9" style="19"/>
    <col min="2570" max="2570" width="2.625" style="19" customWidth="1"/>
    <col min="2571" max="2574" width="9.625" style="19" customWidth="1"/>
    <col min="2575" max="2575" width="49.25" style="19" customWidth="1"/>
    <col min="2576" max="2577" width="6" style="19" customWidth="1"/>
    <col min="2578" max="2578" width="10.75" style="19" customWidth="1"/>
    <col min="2579" max="2579" width="44.875" style="19" customWidth="1"/>
    <col min="2580" max="2581" width="5.25" style="19" customWidth="1"/>
    <col min="2582" max="2582" width="9.75" style="19" customWidth="1"/>
    <col min="2583" max="2583" width="15.625" style="19" customWidth="1"/>
    <col min="2584" max="2595" width="9.625" style="19" customWidth="1"/>
    <col min="2596" max="2825" width="9" style="19"/>
    <col min="2826" max="2826" width="2.625" style="19" customWidth="1"/>
    <col min="2827" max="2830" width="9.625" style="19" customWidth="1"/>
    <col min="2831" max="2831" width="49.25" style="19" customWidth="1"/>
    <col min="2832" max="2833" width="6" style="19" customWidth="1"/>
    <col min="2834" max="2834" width="10.75" style="19" customWidth="1"/>
    <col min="2835" max="2835" width="44.875" style="19" customWidth="1"/>
    <col min="2836" max="2837" width="5.25" style="19" customWidth="1"/>
    <col min="2838" max="2838" width="9.75" style="19" customWidth="1"/>
    <col min="2839" max="2839" width="15.625" style="19" customWidth="1"/>
    <col min="2840" max="2851" width="9.625" style="19" customWidth="1"/>
    <col min="2852" max="3081" width="9" style="19"/>
    <col min="3082" max="3082" width="2.625" style="19" customWidth="1"/>
    <col min="3083" max="3086" width="9.625" style="19" customWidth="1"/>
    <col min="3087" max="3087" width="49.25" style="19" customWidth="1"/>
    <col min="3088" max="3089" width="6" style="19" customWidth="1"/>
    <col min="3090" max="3090" width="10.75" style="19" customWidth="1"/>
    <col min="3091" max="3091" width="44.875" style="19" customWidth="1"/>
    <col min="3092" max="3093" width="5.25" style="19" customWidth="1"/>
    <col min="3094" max="3094" width="9.75" style="19" customWidth="1"/>
    <col min="3095" max="3095" width="15.625" style="19" customWidth="1"/>
    <col min="3096" max="3107" width="9.625" style="19" customWidth="1"/>
    <col min="3108" max="3337" width="9" style="19"/>
    <col min="3338" max="3338" width="2.625" style="19" customWidth="1"/>
    <col min="3339" max="3342" width="9.625" style="19" customWidth="1"/>
    <col min="3343" max="3343" width="49.25" style="19" customWidth="1"/>
    <col min="3344" max="3345" width="6" style="19" customWidth="1"/>
    <col min="3346" max="3346" width="10.75" style="19" customWidth="1"/>
    <col min="3347" max="3347" width="44.875" style="19" customWidth="1"/>
    <col min="3348" max="3349" width="5.25" style="19" customWidth="1"/>
    <col min="3350" max="3350" width="9.75" style="19" customWidth="1"/>
    <col min="3351" max="3351" width="15.625" style="19" customWidth="1"/>
    <col min="3352" max="3363" width="9.625" style="19" customWidth="1"/>
    <col min="3364" max="3593" width="9" style="19"/>
    <col min="3594" max="3594" width="2.625" style="19" customWidth="1"/>
    <col min="3595" max="3598" width="9.625" style="19" customWidth="1"/>
    <col min="3599" max="3599" width="49.25" style="19" customWidth="1"/>
    <col min="3600" max="3601" width="6" style="19" customWidth="1"/>
    <col min="3602" max="3602" width="10.75" style="19" customWidth="1"/>
    <col min="3603" max="3603" width="44.875" style="19" customWidth="1"/>
    <col min="3604" max="3605" width="5.25" style="19" customWidth="1"/>
    <col min="3606" max="3606" width="9.75" style="19" customWidth="1"/>
    <col min="3607" max="3607" width="15.625" style="19" customWidth="1"/>
    <col min="3608" max="3619" width="9.625" style="19" customWidth="1"/>
    <col min="3620" max="3849" width="9" style="19"/>
    <col min="3850" max="3850" width="2.625" style="19" customWidth="1"/>
    <col min="3851" max="3854" width="9.625" style="19" customWidth="1"/>
    <col min="3855" max="3855" width="49.25" style="19" customWidth="1"/>
    <col min="3856" max="3857" width="6" style="19" customWidth="1"/>
    <col min="3858" max="3858" width="10.75" style="19" customWidth="1"/>
    <col min="3859" max="3859" width="44.875" style="19" customWidth="1"/>
    <col min="3860" max="3861" width="5.25" style="19" customWidth="1"/>
    <col min="3862" max="3862" width="9.75" style="19" customWidth="1"/>
    <col min="3863" max="3863" width="15.625" style="19" customWidth="1"/>
    <col min="3864" max="3875" width="9.625" style="19" customWidth="1"/>
    <col min="3876" max="4105" width="9" style="19"/>
    <col min="4106" max="4106" width="2.625" style="19" customWidth="1"/>
    <col min="4107" max="4110" width="9.625" style="19" customWidth="1"/>
    <col min="4111" max="4111" width="49.25" style="19" customWidth="1"/>
    <col min="4112" max="4113" width="6" style="19" customWidth="1"/>
    <col min="4114" max="4114" width="10.75" style="19" customWidth="1"/>
    <col min="4115" max="4115" width="44.875" style="19" customWidth="1"/>
    <col min="4116" max="4117" width="5.25" style="19" customWidth="1"/>
    <col min="4118" max="4118" width="9.75" style="19" customWidth="1"/>
    <col min="4119" max="4119" width="15.625" style="19" customWidth="1"/>
    <col min="4120" max="4131" width="9.625" style="19" customWidth="1"/>
    <col min="4132" max="4361" width="9" style="19"/>
    <col min="4362" max="4362" width="2.625" style="19" customWidth="1"/>
    <col min="4363" max="4366" width="9.625" style="19" customWidth="1"/>
    <col min="4367" max="4367" width="49.25" style="19" customWidth="1"/>
    <col min="4368" max="4369" width="6" style="19" customWidth="1"/>
    <col min="4370" max="4370" width="10.75" style="19" customWidth="1"/>
    <col min="4371" max="4371" width="44.875" style="19" customWidth="1"/>
    <col min="4372" max="4373" width="5.25" style="19" customWidth="1"/>
    <col min="4374" max="4374" width="9.75" style="19" customWidth="1"/>
    <col min="4375" max="4375" width="15.625" style="19" customWidth="1"/>
    <col min="4376" max="4387" width="9.625" style="19" customWidth="1"/>
    <col min="4388" max="4617" width="9" style="19"/>
    <col min="4618" max="4618" width="2.625" style="19" customWidth="1"/>
    <col min="4619" max="4622" width="9.625" style="19" customWidth="1"/>
    <col min="4623" max="4623" width="49.25" style="19" customWidth="1"/>
    <col min="4624" max="4625" width="6" style="19" customWidth="1"/>
    <col min="4626" max="4626" width="10.75" style="19" customWidth="1"/>
    <col min="4627" max="4627" width="44.875" style="19" customWidth="1"/>
    <col min="4628" max="4629" width="5.25" style="19" customWidth="1"/>
    <col min="4630" max="4630" width="9.75" style="19" customWidth="1"/>
    <col min="4631" max="4631" width="15.625" style="19" customWidth="1"/>
    <col min="4632" max="4643" width="9.625" style="19" customWidth="1"/>
    <col min="4644" max="4873" width="9" style="19"/>
    <col min="4874" max="4874" width="2.625" style="19" customWidth="1"/>
    <col min="4875" max="4878" width="9.625" style="19" customWidth="1"/>
    <col min="4879" max="4879" width="49.25" style="19" customWidth="1"/>
    <col min="4880" max="4881" width="6" style="19" customWidth="1"/>
    <col min="4882" max="4882" width="10.75" style="19" customWidth="1"/>
    <col min="4883" max="4883" width="44.875" style="19" customWidth="1"/>
    <col min="4884" max="4885" width="5.25" style="19" customWidth="1"/>
    <col min="4886" max="4886" width="9.75" style="19" customWidth="1"/>
    <col min="4887" max="4887" width="15.625" style="19" customWidth="1"/>
    <col min="4888" max="4899" width="9.625" style="19" customWidth="1"/>
    <col min="4900" max="5129" width="9" style="19"/>
    <col min="5130" max="5130" width="2.625" style="19" customWidth="1"/>
    <col min="5131" max="5134" width="9.625" style="19" customWidth="1"/>
    <col min="5135" max="5135" width="49.25" style="19" customWidth="1"/>
    <col min="5136" max="5137" width="6" style="19" customWidth="1"/>
    <col min="5138" max="5138" width="10.75" style="19" customWidth="1"/>
    <col min="5139" max="5139" width="44.875" style="19" customWidth="1"/>
    <col min="5140" max="5141" width="5.25" style="19" customWidth="1"/>
    <col min="5142" max="5142" width="9.75" style="19" customWidth="1"/>
    <col min="5143" max="5143" width="15.625" style="19" customWidth="1"/>
    <col min="5144" max="5155" width="9.625" style="19" customWidth="1"/>
    <col min="5156" max="5385" width="9" style="19"/>
    <col min="5386" max="5386" width="2.625" style="19" customWidth="1"/>
    <col min="5387" max="5390" width="9.625" style="19" customWidth="1"/>
    <col min="5391" max="5391" width="49.25" style="19" customWidth="1"/>
    <col min="5392" max="5393" width="6" style="19" customWidth="1"/>
    <col min="5394" max="5394" width="10.75" style="19" customWidth="1"/>
    <col min="5395" max="5395" width="44.875" style="19" customWidth="1"/>
    <col min="5396" max="5397" width="5.25" style="19" customWidth="1"/>
    <col min="5398" max="5398" width="9.75" style="19" customWidth="1"/>
    <col min="5399" max="5399" width="15.625" style="19" customWidth="1"/>
    <col min="5400" max="5411" width="9.625" style="19" customWidth="1"/>
    <col min="5412" max="5641" width="9" style="19"/>
    <col min="5642" max="5642" width="2.625" style="19" customWidth="1"/>
    <col min="5643" max="5646" width="9.625" style="19" customWidth="1"/>
    <col min="5647" max="5647" width="49.25" style="19" customWidth="1"/>
    <col min="5648" max="5649" width="6" style="19" customWidth="1"/>
    <col min="5650" max="5650" width="10.75" style="19" customWidth="1"/>
    <col min="5651" max="5651" width="44.875" style="19" customWidth="1"/>
    <col min="5652" max="5653" width="5.25" style="19" customWidth="1"/>
    <col min="5654" max="5654" width="9.75" style="19" customWidth="1"/>
    <col min="5655" max="5655" width="15.625" style="19" customWidth="1"/>
    <col min="5656" max="5667" width="9.625" style="19" customWidth="1"/>
    <col min="5668" max="5897" width="9" style="19"/>
    <col min="5898" max="5898" width="2.625" style="19" customWidth="1"/>
    <col min="5899" max="5902" width="9.625" style="19" customWidth="1"/>
    <col min="5903" max="5903" width="49.25" style="19" customWidth="1"/>
    <col min="5904" max="5905" width="6" style="19" customWidth="1"/>
    <col min="5906" max="5906" width="10.75" style="19" customWidth="1"/>
    <col min="5907" max="5907" width="44.875" style="19" customWidth="1"/>
    <col min="5908" max="5909" width="5.25" style="19" customWidth="1"/>
    <col min="5910" max="5910" width="9.75" style="19" customWidth="1"/>
    <col min="5911" max="5911" width="15.625" style="19" customWidth="1"/>
    <col min="5912" max="5923" width="9.625" style="19" customWidth="1"/>
    <col min="5924" max="6153" width="9" style="19"/>
    <col min="6154" max="6154" width="2.625" style="19" customWidth="1"/>
    <col min="6155" max="6158" width="9.625" style="19" customWidth="1"/>
    <col min="6159" max="6159" width="49.25" style="19" customWidth="1"/>
    <col min="6160" max="6161" width="6" style="19" customWidth="1"/>
    <col min="6162" max="6162" width="10.75" style="19" customWidth="1"/>
    <col min="6163" max="6163" width="44.875" style="19" customWidth="1"/>
    <col min="6164" max="6165" width="5.25" style="19" customWidth="1"/>
    <col min="6166" max="6166" width="9.75" style="19" customWidth="1"/>
    <col min="6167" max="6167" width="15.625" style="19" customWidth="1"/>
    <col min="6168" max="6179" width="9.625" style="19" customWidth="1"/>
    <col min="6180" max="6409" width="9" style="19"/>
    <col min="6410" max="6410" width="2.625" style="19" customWidth="1"/>
    <col min="6411" max="6414" width="9.625" style="19" customWidth="1"/>
    <col min="6415" max="6415" width="49.25" style="19" customWidth="1"/>
    <col min="6416" max="6417" width="6" style="19" customWidth="1"/>
    <col min="6418" max="6418" width="10.75" style="19" customWidth="1"/>
    <col min="6419" max="6419" width="44.875" style="19" customWidth="1"/>
    <col min="6420" max="6421" width="5.25" style="19" customWidth="1"/>
    <col min="6422" max="6422" width="9.75" style="19" customWidth="1"/>
    <col min="6423" max="6423" width="15.625" style="19" customWidth="1"/>
    <col min="6424" max="6435" width="9.625" style="19" customWidth="1"/>
    <col min="6436" max="6665" width="9" style="19"/>
    <col min="6666" max="6666" width="2.625" style="19" customWidth="1"/>
    <col min="6667" max="6670" width="9.625" style="19" customWidth="1"/>
    <col min="6671" max="6671" width="49.25" style="19" customWidth="1"/>
    <col min="6672" max="6673" width="6" style="19" customWidth="1"/>
    <col min="6674" max="6674" width="10.75" style="19" customWidth="1"/>
    <col min="6675" max="6675" width="44.875" style="19" customWidth="1"/>
    <col min="6676" max="6677" width="5.25" style="19" customWidth="1"/>
    <col min="6678" max="6678" width="9.75" style="19" customWidth="1"/>
    <col min="6679" max="6679" width="15.625" style="19" customWidth="1"/>
    <col min="6680" max="6691" width="9.625" style="19" customWidth="1"/>
    <col min="6692" max="6921" width="9" style="19"/>
    <col min="6922" max="6922" width="2.625" style="19" customWidth="1"/>
    <col min="6923" max="6926" width="9.625" style="19" customWidth="1"/>
    <col min="6927" max="6927" width="49.25" style="19" customWidth="1"/>
    <col min="6928" max="6929" width="6" style="19" customWidth="1"/>
    <col min="6930" max="6930" width="10.75" style="19" customWidth="1"/>
    <col min="6931" max="6931" width="44.875" style="19" customWidth="1"/>
    <col min="6932" max="6933" width="5.25" style="19" customWidth="1"/>
    <col min="6934" max="6934" width="9.75" style="19" customWidth="1"/>
    <col min="6935" max="6935" width="15.625" style="19" customWidth="1"/>
    <col min="6936" max="6947" width="9.625" style="19" customWidth="1"/>
    <col min="6948" max="7177" width="9" style="19"/>
    <col min="7178" max="7178" width="2.625" style="19" customWidth="1"/>
    <col min="7179" max="7182" width="9.625" style="19" customWidth="1"/>
    <col min="7183" max="7183" width="49.25" style="19" customWidth="1"/>
    <col min="7184" max="7185" width="6" style="19" customWidth="1"/>
    <col min="7186" max="7186" width="10.75" style="19" customWidth="1"/>
    <col min="7187" max="7187" width="44.875" style="19" customWidth="1"/>
    <col min="7188" max="7189" width="5.25" style="19" customWidth="1"/>
    <col min="7190" max="7190" width="9.75" style="19" customWidth="1"/>
    <col min="7191" max="7191" width="15.625" style="19" customWidth="1"/>
    <col min="7192" max="7203" width="9.625" style="19" customWidth="1"/>
    <col min="7204" max="7433" width="9" style="19"/>
    <col min="7434" max="7434" width="2.625" style="19" customWidth="1"/>
    <col min="7435" max="7438" width="9.625" style="19" customWidth="1"/>
    <col min="7439" max="7439" width="49.25" style="19" customWidth="1"/>
    <col min="7440" max="7441" width="6" style="19" customWidth="1"/>
    <col min="7442" max="7442" width="10.75" style="19" customWidth="1"/>
    <col min="7443" max="7443" width="44.875" style="19" customWidth="1"/>
    <col min="7444" max="7445" width="5.25" style="19" customWidth="1"/>
    <col min="7446" max="7446" width="9.75" style="19" customWidth="1"/>
    <col min="7447" max="7447" width="15.625" style="19" customWidth="1"/>
    <col min="7448" max="7459" width="9.625" style="19" customWidth="1"/>
    <col min="7460" max="7689" width="9" style="19"/>
    <col min="7690" max="7690" width="2.625" style="19" customWidth="1"/>
    <col min="7691" max="7694" width="9.625" style="19" customWidth="1"/>
    <col min="7695" max="7695" width="49.25" style="19" customWidth="1"/>
    <col min="7696" max="7697" width="6" style="19" customWidth="1"/>
    <col min="7698" max="7698" width="10.75" style="19" customWidth="1"/>
    <col min="7699" max="7699" width="44.875" style="19" customWidth="1"/>
    <col min="7700" max="7701" width="5.25" style="19" customWidth="1"/>
    <col min="7702" max="7702" width="9.75" style="19" customWidth="1"/>
    <col min="7703" max="7703" width="15.625" style="19" customWidth="1"/>
    <col min="7704" max="7715" width="9.625" style="19" customWidth="1"/>
    <col min="7716" max="7945" width="9" style="19"/>
    <col min="7946" max="7946" width="2.625" style="19" customWidth="1"/>
    <col min="7947" max="7950" width="9.625" style="19" customWidth="1"/>
    <col min="7951" max="7951" width="49.25" style="19" customWidth="1"/>
    <col min="7952" max="7953" width="6" style="19" customWidth="1"/>
    <col min="7954" max="7954" width="10.75" style="19" customWidth="1"/>
    <col min="7955" max="7955" width="44.875" style="19" customWidth="1"/>
    <col min="7956" max="7957" width="5.25" style="19" customWidth="1"/>
    <col min="7958" max="7958" width="9.75" style="19" customWidth="1"/>
    <col min="7959" max="7959" width="15.625" style="19" customWidth="1"/>
    <col min="7960" max="7971" width="9.625" style="19" customWidth="1"/>
    <col min="7972" max="8201" width="9" style="19"/>
    <col min="8202" max="8202" width="2.625" style="19" customWidth="1"/>
    <col min="8203" max="8206" width="9.625" style="19" customWidth="1"/>
    <col min="8207" max="8207" width="49.25" style="19" customWidth="1"/>
    <col min="8208" max="8209" width="6" style="19" customWidth="1"/>
    <col min="8210" max="8210" width="10.75" style="19" customWidth="1"/>
    <col min="8211" max="8211" width="44.875" style="19" customWidth="1"/>
    <col min="8212" max="8213" width="5.25" style="19" customWidth="1"/>
    <col min="8214" max="8214" width="9.75" style="19" customWidth="1"/>
    <col min="8215" max="8215" width="15.625" style="19" customWidth="1"/>
    <col min="8216" max="8227" width="9.625" style="19" customWidth="1"/>
    <col min="8228" max="8457" width="9" style="19"/>
    <col min="8458" max="8458" width="2.625" style="19" customWidth="1"/>
    <col min="8459" max="8462" width="9.625" style="19" customWidth="1"/>
    <col min="8463" max="8463" width="49.25" style="19" customWidth="1"/>
    <col min="8464" max="8465" width="6" style="19" customWidth="1"/>
    <col min="8466" max="8466" width="10.75" style="19" customWidth="1"/>
    <col min="8467" max="8467" width="44.875" style="19" customWidth="1"/>
    <col min="8468" max="8469" width="5.25" style="19" customWidth="1"/>
    <col min="8470" max="8470" width="9.75" style="19" customWidth="1"/>
    <col min="8471" max="8471" width="15.625" style="19" customWidth="1"/>
    <col min="8472" max="8483" width="9.625" style="19" customWidth="1"/>
    <col min="8484" max="8713" width="9" style="19"/>
    <col min="8714" max="8714" width="2.625" style="19" customWidth="1"/>
    <col min="8715" max="8718" width="9.625" style="19" customWidth="1"/>
    <col min="8719" max="8719" width="49.25" style="19" customWidth="1"/>
    <col min="8720" max="8721" width="6" style="19" customWidth="1"/>
    <col min="8722" max="8722" width="10.75" style="19" customWidth="1"/>
    <col min="8723" max="8723" width="44.875" style="19" customWidth="1"/>
    <col min="8724" max="8725" width="5.25" style="19" customWidth="1"/>
    <col min="8726" max="8726" width="9.75" style="19" customWidth="1"/>
    <col min="8727" max="8727" width="15.625" style="19" customWidth="1"/>
    <col min="8728" max="8739" width="9.625" style="19" customWidth="1"/>
    <col min="8740" max="8969" width="9" style="19"/>
    <col min="8970" max="8970" width="2.625" style="19" customWidth="1"/>
    <col min="8971" max="8974" width="9.625" style="19" customWidth="1"/>
    <col min="8975" max="8975" width="49.25" style="19" customWidth="1"/>
    <col min="8976" max="8977" width="6" style="19" customWidth="1"/>
    <col min="8978" max="8978" width="10.75" style="19" customWidth="1"/>
    <col min="8979" max="8979" width="44.875" style="19" customWidth="1"/>
    <col min="8980" max="8981" width="5.25" style="19" customWidth="1"/>
    <col min="8982" max="8982" width="9.75" style="19" customWidth="1"/>
    <col min="8983" max="8983" width="15.625" style="19" customWidth="1"/>
    <col min="8984" max="8995" width="9.625" style="19" customWidth="1"/>
    <col min="8996" max="9225" width="9" style="19"/>
    <col min="9226" max="9226" width="2.625" style="19" customWidth="1"/>
    <col min="9227" max="9230" width="9.625" style="19" customWidth="1"/>
    <col min="9231" max="9231" width="49.25" style="19" customWidth="1"/>
    <col min="9232" max="9233" width="6" style="19" customWidth="1"/>
    <col min="9234" max="9234" width="10.75" style="19" customWidth="1"/>
    <col min="9235" max="9235" width="44.875" style="19" customWidth="1"/>
    <col min="9236" max="9237" width="5.25" style="19" customWidth="1"/>
    <col min="9238" max="9238" width="9.75" style="19" customWidth="1"/>
    <col min="9239" max="9239" width="15.625" style="19" customWidth="1"/>
    <col min="9240" max="9251" width="9.625" style="19" customWidth="1"/>
    <col min="9252" max="9481" width="9" style="19"/>
    <col min="9482" max="9482" width="2.625" style="19" customWidth="1"/>
    <col min="9483" max="9486" width="9.625" style="19" customWidth="1"/>
    <col min="9487" max="9487" width="49.25" style="19" customWidth="1"/>
    <col min="9488" max="9489" width="6" style="19" customWidth="1"/>
    <col min="9490" max="9490" width="10.75" style="19" customWidth="1"/>
    <col min="9491" max="9491" width="44.875" style="19" customWidth="1"/>
    <col min="9492" max="9493" width="5.25" style="19" customWidth="1"/>
    <col min="9494" max="9494" width="9.75" style="19" customWidth="1"/>
    <col min="9495" max="9495" width="15.625" style="19" customWidth="1"/>
    <col min="9496" max="9507" width="9.625" style="19" customWidth="1"/>
    <col min="9508" max="9737" width="9" style="19"/>
    <col min="9738" max="9738" width="2.625" style="19" customWidth="1"/>
    <col min="9739" max="9742" width="9.625" style="19" customWidth="1"/>
    <col min="9743" max="9743" width="49.25" style="19" customWidth="1"/>
    <col min="9744" max="9745" width="6" style="19" customWidth="1"/>
    <col min="9746" max="9746" width="10.75" style="19" customWidth="1"/>
    <col min="9747" max="9747" width="44.875" style="19" customWidth="1"/>
    <col min="9748" max="9749" width="5.25" style="19" customWidth="1"/>
    <col min="9750" max="9750" width="9.75" style="19" customWidth="1"/>
    <col min="9751" max="9751" width="15.625" style="19" customWidth="1"/>
    <col min="9752" max="9763" width="9.625" style="19" customWidth="1"/>
    <col min="9764" max="9993" width="9" style="19"/>
    <col min="9994" max="9994" width="2.625" style="19" customWidth="1"/>
    <col min="9995" max="9998" width="9.625" style="19" customWidth="1"/>
    <col min="9999" max="9999" width="49.25" style="19" customWidth="1"/>
    <col min="10000" max="10001" width="6" style="19" customWidth="1"/>
    <col min="10002" max="10002" width="10.75" style="19" customWidth="1"/>
    <col min="10003" max="10003" width="44.875" style="19" customWidth="1"/>
    <col min="10004" max="10005" width="5.25" style="19" customWidth="1"/>
    <col min="10006" max="10006" width="9.75" style="19" customWidth="1"/>
    <col min="10007" max="10007" width="15.625" style="19" customWidth="1"/>
    <col min="10008" max="10019" width="9.625" style="19" customWidth="1"/>
    <col min="10020" max="10249" width="9" style="19"/>
    <col min="10250" max="10250" width="2.625" style="19" customWidth="1"/>
    <col min="10251" max="10254" width="9.625" style="19" customWidth="1"/>
    <col min="10255" max="10255" width="49.25" style="19" customWidth="1"/>
    <col min="10256" max="10257" width="6" style="19" customWidth="1"/>
    <col min="10258" max="10258" width="10.75" style="19" customWidth="1"/>
    <col min="10259" max="10259" width="44.875" style="19" customWidth="1"/>
    <col min="10260" max="10261" width="5.25" style="19" customWidth="1"/>
    <col min="10262" max="10262" width="9.75" style="19" customWidth="1"/>
    <col min="10263" max="10263" width="15.625" style="19" customWidth="1"/>
    <col min="10264" max="10275" width="9.625" style="19" customWidth="1"/>
    <col min="10276" max="10505" width="9" style="19"/>
    <col min="10506" max="10506" width="2.625" style="19" customWidth="1"/>
    <col min="10507" max="10510" width="9.625" style="19" customWidth="1"/>
    <col min="10511" max="10511" width="49.25" style="19" customWidth="1"/>
    <col min="10512" max="10513" width="6" style="19" customWidth="1"/>
    <col min="10514" max="10514" width="10.75" style="19" customWidth="1"/>
    <col min="10515" max="10515" width="44.875" style="19" customWidth="1"/>
    <col min="10516" max="10517" width="5.25" style="19" customWidth="1"/>
    <col min="10518" max="10518" width="9.75" style="19" customWidth="1"/>
    <col min="10519" max="10519" width="15.625" style="19" customWidth="1"/>
    <col min="10520" max="10531" width="9.625" style="19" customWidth="1"/>
    <col min="10532" max="10761" width="9" style="19"/>
    <col min="10762" max="10762" width="2.625" style="19" customWidth="1"/>
    <col min="10763" max="10766" width="9.625" style="19" customWidth="1"/>
    <col min="10767" max="10767" width="49.25" style="19" customWidth="1"/>
    <col min="10768" max="10769" width="6" style="19" customWidth="1"/>
    <col min="10770" max="10770" width="10.75" style="19" customWidth="1"/>
    <col min="10771" max="10771" width="44.875" style="19" customWidth="1"/>
    <col min="10772" max="10773" width="5.25" style="19" customWidth="1"/>
    <col min="10774" max="10774" width="9.75" style="19" customWidth="1"/>
    <col min="10775" max="10775" width="15.625" style="19" customWidth="1"/>
    <col min="10776" max="10787" width="9.625" style="19" customWidth="1"/>
    <col min="10788" max="11017" width="9" style="19"/>
    <col min="11018" max="11018" width="2.625" style="19" customWidth="1"/>
    <col min="11019" max="11022" width="9.625" style="19" customWidth="1"/>
    <col min="11023" max="11023" width="49.25" style="19" customWidth="1"/>
    <col min="11024" max="11025" width="6" style="19" customWidth="1"/>
    <col min="11026" max="11026" width="10.75" style="19" customWidth="1"/>
    <col min="11027" max="11027" width="44.875" style="19" customWidth="1"/>
    <col min="11028" max="11029" width="5.25" style="19" customWidth="1"/>
    <col min="11030" max="11030" width="9.75" style="19" customWidth="1"/>
    <col min="11031" max="11031" width="15.625" style="19" customWidth="1"/>
    <col min="11032" max="11043" width="9.625" style="19" customWidth="1"/>
    <col min="11044" max="11273" width="9" style="19"/>
    <col min="11274" max="11274" width="2.625" style="19" customWidth="1"/>
    <col min="11275" max="11278" width="9.625" style="19" customWidth="1"/>
    <col min="11279" max="11279" width="49.25" style="19" customWidth="1"/>
    <col min="11280" max="11281" width="6" style="19" customWidth="1"/>
    <col min="11282" max="11282" width="10.75" style="19" customWidth="1"/>
    <col min="11283" max="11283" width="44.875" style="19" customWidth="1"/>
    <col min="11284" max="11285" width="5.25" style="19" customWidth="1"/>
    <col min="11286" max="11286" width="9.75" style="19" customWidth="1"/>
    <col min="11287" max="11287" width="15.625" style="19" customWidth="1"/>
    <col min="11288" max="11299" width="9.625" style="19" customWidth="1"/>
    <col min="11300" max="11529" width="9" style="19"/>
    <col min="11530" max="11530" width="2.625" style="19" customWidth="1"/>
    <col min="11531" max="11534" width="9.625" style="19" customWidth="1"/>
    <col min="11535" max="11535" width="49.25" style="19" customWidth="1"/>
    <col min="11536" max="11537" width="6" style="19" customWidth="1"/>
    <col min="11538" max="11538" width="10.75" style="19" customWidth="1"/>
    <col min="11539" max="11539" width="44.875" style="19" customWidth="1"/>
    <col min="11540" max="11541" width="5.25" style="19" customWidth="1"/>
    <col min="11542" max="11542" width="9.75" style="19" customWidth="1"/>
    <col min="11543" max="11543" width="15.625" style="19" customWidth="1"/>
    <col min="11544" max="11555" width="9.625" style="19" customWidth="1"/>
    <col min="11556" max="11785" width="9" style="19"/>
    <col min="11786" max="11786" width="2.625" style="19" customWidth="1"/>
    <col min="11787" max="11790" width="9.625" style="19" customWidth="1"/>
    <col min="11791" max="11791" width="49.25" style="19" customWidth="1"/>
    <col min="11792" max="11793" width="6" style="19" customWidth="1"/>
    <col min="11794" max="11794" width="10.75" style="19" customWidth="1"/>
    <col min="11795" max="11795" width="44.875" style="19" customWidth="1"/>
    <col min="11796" max="11797" width="5.25" style="19" customWidth="1"/>
    <col min="11798" max="11798" width="9.75" style="19" customWidth="1"/>
    <col min="11799" max="11799" width="15.625" style="19" customWidth="1"/>
    <col min="11800" max="11811" width="9.625" style="19" customWidth="1"/>
    <col min="11812" max="12041" width="9" style="19"/>
    <col min="12042" max="12042" width="2.625" style="19" customWidth="1"/>
    <col min="12043" max="12046" width="9.625" style="19" customWidth="1"/>
    <col min="12047" max="12047" width="49.25" style="19" customWidth="1"/>
    <col min="12048" max="12049" width="6" style="19" customWidth="1"/>
    <col min="12050" max="12050" width="10.75" style="19" customWidth="1"/>
    <col min="12051" max="12051" width="44.875" style="19" customWidth="1"/>
    <col min="12052" max="12053" width="5.25" style="19" customWidth="1"/>
    <col min="12054" max="12054" width="9.75" style="19" customWidth="1"/>
    <col min="12055" max="12055" width="15.625" style="19" customWidth="1"/>
    <col min="12056" max="12067" width="9.625" style="19" customWidth="1"/>
    <col min="12068" max="12297" width="9" style="19"/>
    <col min="12298" max="12298" width="2.625" style="19" customWidth="1"/>
    <col min="12299" max="12302" width="9.625" style="19" customWidth="1"/>
    <col min="12303" max="12303" width="49.25" style="19" customWidth="1"/>
    <col min="12304" max="12305" width="6" style="19" customWidth="1"/>
    <col min="12306" max="12306" width="10.75" style="19" customWidth="1"/>
    <col min="12307" max="12307" width="44.875" style="19" customWidth="1"/>
    <col min="12308" max="12309" width="5.25" style="19" customWidth="1"/>
    <col min="12310" max="12310" width="9.75" style="19" customWidth="1"/>
    <col min="12311" max="12311" width="15.625" style="19" customWidth="1"/>
    <col min="12312" max="12323" width="9.625" style="19" customWidth="1"/>
    <col min="12324" max="12553" width="9" style="19"/>
    <col min="12554" max="12554" width="2.625" style="19" customWidth="1"/>
    <col min="12555" max="12558" width="9.625" style="19" customWidth="1"/>
    <col min="12559" max="12559" width="49.25" style="19" customWidth="1"/>
    <col min="12560" max="12561" width="6" style="19" customWidth="1"/>
    <col min="12562" max="12562" width="10.75" style="19" customWidth="1"/>
    <col min="12563" max="12563" width="44.875" style="19" customWidth="1"/>
    <col min="12564" max="12565" width="5.25" style="19" customWidth="1"/>
    <col min="12566" max="12566" width="9.75" style="19" customWidth="1"/>
    <col min="12567" max="12567" width="15.625" style="19" customWidth="1"/>
    <col min="12568" max="12579" width="9.625" style="19" customWidth="1"/>
    <col min="12580" max="12809" width="9" style="19"/>
    <col min="12810" max="12810" width="2.625" style="19" customWidth="1"/>
    <col min="12811" max="12814" width="9.625" style="19" customWidth="1"/>
    <col min="12815" max="12815" width="49.25" style="19" customWidth="1"/>
    <col min="12816" max="12817" width="6" style="19" customWidth="1"/>
    <col min="12818" max="12818" width="10.75" style="19" customWidth="1"/>
    <col min="12819" max="12819" width="44.875" style="19" customWidth="1"/>
    <col min="12820" max="12821" width="5.25" style="19" customWidth="1"/>
    <col min="12822" max="12822" width="9.75" style="19" customWidth="1"/>
    <col min="12823" max="12823" width="15.625" style="19" customWidth="1"/>
    <col min="12824" max="12835" width="9.625" style="19" customWidth="1"/>
    <col min="12836" max="13065" width="9" style="19"/>
    <col min="13066" max="13066" width="2.625" style="19" customWidth="1"/>
    <col min="13067" max="13070" width="9.625" style="19" customWidth="1"/>
    <col min="13071" max="13071" width="49.25" style="19" customWidth="1"/>
    <col min="13072" max="13073" width="6" style="19" customWidth="1"/>
    <col min="13074" max="13074" width="10.75" style="19" customWidth="1"/>
    <col min="13075" max="13075" width="44.875" style="19" customWidth="1"/>
    <col min="13076" max="13077" width="5.25" style="19" customWidth="1"/>
    <col min="13078" max="13078" width="9.75" style="19" customWidth="1"/>
    <col min="13079" max="13079" width="15.625" style="19" customWidth="1"/>
    <col min="13080" max="13091" width="9.625" style="19" customWidth="1"/>
    <col min="13092" max="13321" width="9" style="19"/>
    <col min="13322" max="13322" width="2.625" style="19" customWidth="1"/>
    <col min="13323" max="13326" width="9.625" style="19" customWidth="1"/>
    <col min="13327" max="13327" width="49.25" style="19" customWidth="1"/>
    <col min="13328" max="13329" width="6" style="19" customWidth="1"/>
    <col min="13330" max="13330" width="10.75" style="19" customWidth="1"/>
    <col min="13331" max="13331" width="44.875" style="19" customWidth="1"/>
    <col min="13332" max="13333" width="5.25" style="19" customWidth="1"/>
    <col min="13334" max="13334" width="9.75" style="19" customWidth="1"/>
    <col min="13335" max="13335" width="15.625" style="19" customWidth="1"/>
    <col min="13336" max="13347" width="9.625" style="19" customWidth="1"/>
    <col min="13348" max="13577" width="9" style="19"/>
    <col min="13578" max="13578" width="2.625" style="19" customWidth="1"/>
    <col min="13579" max="13582" width="9.625" style="19" customWidth="1"/>
    <col min="13583" max="13583" width="49.25" style="19" customWidth="1"/>
    <col min="13584" max="13585" width="6" style="19" customWidth="1"/>
    <col min="13586" max="13586" width="10.75" style="19" customWidth="1"/>
    <col min="13587" max="13587" width="44.875" style="19" customWidth="1"/>
    <col min="13588" max="13589" width="5.25" style="19" customWidth="1"/>
    <col min="13590" max="13590" width="9.75" style="19" customWidth="1"/>
    <col min="13591" max="13591" width="15.625" style="19" customWidth="1"/>
    <col min="13592" max="13603" width="9.625" style="19" customWidth="1"/>
    <col min="13604" max="13833" width="9" style="19"/>
    <col min="13834" max="13834" width="2.625" style="19" customWidth="1"/>
    <col min="13835" max="13838" width="9.625" style="19" customWidth="1"/>
    <col min="13839" max="13839" width="49.25" style="19" customWidth="1"/>
    <col min="13840" max="13841" width="6" style="19" customWidth="1"/>
    <col min="13842" max="13842" width="10.75" style="19" customWidth="1"/>
    <col min="13843" max="13843" width="44.875" style="19" customWidth="1"/>
    <col min="13844" max="13845" width="5.25" style="19" customWidth="1"/>
    <col min="13846" max="13846" width="9.75" style="19" customWidth="1"/>
    <col min="13847" max="13847" width="15.625" style="19" customWidth="1"/>
    <col min="13848" max="13859" width="9.625" style="19" customWidth="1"/>
    <col min="13860" max="14089" width="9" style="19"/>
    <col min="14090" max="14090" width="2.625" style="19" customWidth="1"/>
    <col min="14091" max="14094" width="9.625" style="19" customWidth="1"/>
    <col min="14095" max="14095" width="49.25" style="19" customWidth="1"/>
    <col min="14096" max="14097" width="6" style="19" customWidth="1"/>
    <col min="14098" max="14098" width="10.75" style="19" customWidth="1"/>
    <col min="14099" max="14099" width="44.875" style="19" customWidth="1"/>
    <col min="14100" max="14101" width="5.25" style="19" customWidth="1"/>
    <col min="14102" max="14102" width="9.75" style="19" customWidth="1"/>
    <col min="14103" max="14103" width="15.625" style="19" customWidth="1"/>
    <col min="14104" max="14115" width="9.625" style="19" customWidth="1"/>
    <col min="14116" max="14345" width="9" style="19"/>
    <col min="14346" max="14346" width="2.625" style="19" customWidth="1"/>
    <col min="14347" max="14350" width="9.625" style="19" customWidth="1"/>
    <col min="14351" max="14351" width="49.25" style="19" customWidth="1"/>
    <col min="14352" max="14353" width="6" style="19" customWidth="1"/>
    <col min="14354" max="14354" width="10.75" style="19" customWidth="1"/>
    <col min="14355" max="14355" width="44.875" style="19" customWidth="1"/>
    <col min="14356" max="14357" width="5.25" style="19" customWidth="1"/>
    <col min="14358" max="14358" width="9.75" style="19" customWidth="1"/>
    <col min="14359" max="14359" width="15.625" style="19" customWidth="1"/>
    <col min="14360" max="14371" width="9.625" style="19" customWidth="1"/>
    <col min="14372" max="14601" width="9" style="19"/>
    <col min="14602" max="14602" width="2.625" style="19" customWidth="1"/>
    <col min="14603" max="14606" width="9.625" style="19" customWidth="1"/>
    <col min="14607" max="14607" width="49.25" style="19" customWidth="1"/>
    <col min="14608" max="14609" width="6" style="19" customWidth="1"/>
    <col min="14610" max="14610" width="10.75" style="19" customWidth="1"/>
    <col min="14611" max="14611" width="44.875" style="19" customWidth="1"/>
    <col min="14612" max="14613" width="5.25" style="19" customWidth="1"/>
    <col min="14614" max="14614" width="9.75" style="19" customWidth="1"/>
    <col min="14615" max="14615" width="15.625" style="19" customWidth="1"/>
    <col min="14616" max="14627" width="9.625" style="19" customWidth="1"/>
    <col min="14628" max="14857" width="9" style="19"/>
    <col min="14858" max="14858" width="2.625" style="19" customWidth="1"/>
    <col min="14859" max="14862" width="9.625" style="19" customWidth="1"/>
    <col min="14863" max="14863" width="49.25" style="19" customWidth="1"/>
    <col min="14864" max="14865" width="6" style="19" customWidth="1"/>
    <col min="14866" max="14866" width="10.75" style="19" customWidth="1"/>
    <col min="14867" max="14867" width="44.875" style="19" customWidth="1"/>
    <col min="14868" max="14869" width="5.25" style="19" customWidth="1"/>
    <col min="14870" max="14870" width="9.75" style="19" customWidth="1"/>
    <col min="14871" max="14871" width="15.625" style="19" customWidth="1"/>
    <col min="14872" max="14883" width="9.625" style="19" customWidth="1"/>
    <col min="14884" max="15113" width="9" style="19"/>
    <col min="15114" max="15114" width="2.625" style="19" customWidth="1"/>
    <col min="15115" max="15118" width="9.625" style="19" customWidth="1"/>
    <col min="15119" max="15119" width="49.25" style="19" customWidth="1"/>
    <col min="15120" max="15121" width="6" style="19" customWidth="1"/>
    <col min="15122" max="15122" width="10.75" style="19" customWidth="1"/>
    <col min="15123" max="15123" width="44.875" style="19" customWidth="1"/>
    <col min="15124" max="15125" width="5.25" style="19" customWidth="1"/>
    <col min="15126" max="15126" width="9.75" style="19" customWidth="1"/>
    <col min="15127" max="15127" width="15.625" style="19" customWidth="1"/>
    <col min="15128" max="15139" width="9.625" style="19" customWidth="1"/>
    <col min="15140" max="15369" width="9" style="19"/>
    <col min="15370" max="15370" width="2.625" style="19" customWidth="1"/>
    <col min="15371" max="15374" width="9.625" style="19" customWidth="1"/>
    <col min="15375" max="15375" width="49.25" style="19" customWidth="1"/>
    <col min="15376" max="15377" width="6" style="19" customWidth="1"/>
    <col min="15378" max="15378" width="10.75" style="19" customWidth="1"/>
    <col min="15379" max="15379" width="44.875" style="19" customWidth="1"/>
    <col min="15380" max="15381" width="5.25" style="19" customWidth="1"/>
    <col min="15382" max="15382" width="9.75" style="19" customWidth="1"/>
    <col min="15383" max="15383" width="15.625" style="19" customWidth="1"/>
    <col min="15384" max="15395" width="9.625" style="19" customWidth="1"/>
    <col min="15396" max="15625" width="9" style="19"/>
    <col min="15626" max="15626" width="2.625" style="19" customWidth="1"/>
    <col min="15627" max="15630" width="9.625" style="19" customWidth="1"/>
    <col min="15631" max="15631" width="49.25" style="19" customWidth="1"/>
    <col min="15632" max="15633" width="6" style="19" customWidth="1"/>
    <col min="15634" max="15634" width="10.75" style="19" customWidth="1"/>
    <col min="15635" max="15635" width="44.875" style="19" customWidth="1"/>
    <col min="15636" max="15637" width="5.25" style="19" customWidth="1"/>
    <col min="15638" max="15638" width="9.75" style="19" customWidth="1"/>
    <col min="15639" max="15639" width="15.625" style="19" customWidth="1"/>
    <col min="15640" max="15651" width="9.625" style="19" customWidth="1"/>
    <col min="15652" max="15881" width="9" style="19"/>
    <col min="15882" max="15882" width="2.625" style="19" customWidth="1"/>
    <col min="15883" max="15886" width="9.625" style="19" customWidth="1"/>
    <col min="15887" max="15887" width="49.25" style="19" customWidth="1"/>
    <col min="15888" max="15889" width="6" style="19" customWidth="1"/>
    <col min="15890" max="15890" width="10.75" style="19" customWidth="1"/>
    <col min="15891" max="15891" width="44.875" style="19" customWidth="1"/>
    <col min="15892" max="15893" width="5.25" style="19" customWidth="1"/>
    <col min="15894" max="15894" width="9.75" style="19" customWidth="1"/>
    <col min="15895" max="15895" width="15.625" style="19" customWidth="1"/>
    <col min="15896" max="15907" width="9.625" style="19" customWidth="1"/>
    <col min="15908" max="16137" width="9" style="19"/>
    <col min="16138" max="16138" width="2.625" style="19" customWidth="1"/>
    <col min="16139" max="16142" width="9.625" style="19" customWidth="1"/>
    <col min="16143" max="16143" width="49.25" style="19" customWidth="1"/>
    <col min="16144" max="16145" width="6" style="19" customWidth="1"/>
    <col min="16146" max="16146" width="10.75" style="19" customWidth="1"/>
    <col min="16147" max="16147" width="44.875" style="19" customWidth="1"/>
    <col min="16148" max="16149" width="5.25" style="19" customWidth="1"/>
    <col min="16150" max="16150" width="9.75" style="19" customWidth="1"/>
    <col min="16151" max="16151" width="15.625" style="19" customWidth="1"/>
    <col min="16152" max="16163" width="9.625" style="19" customWidth="1"/>
    <col min="16164" max="16384" width="9" style="19"/>
  </cols>
  <sheetData>
    <row r="1" spans="1:24" ht="35.1" customHeight="1">
      <c r="R1" s="171" t="s">
        <v>297</v>
      </c>
    </row>
    <row r="2" spans="1:24" ht="69.95" customHeight="1">
      <c r="A2" s="849" t="s">
        <v>88</v>
      </c>
      <c r="B2" s="849"/>
      <c r="C2" s="849"/>
      <c r="D2" s="849"/>
      <c r="E2" s="849"/>
      <c r="F2" s="849"/>
      <c r="G2" s="849"/>
      <c r="H2" s="849"/>
      <c r="I2" s="849"/>
      <c r="J2" s="849"/>
      <c r="K2" s="849"/>
      <c r="L2" s="849"/>
      <c r="M2" s="849"/>
      <c r="N2" s="849"/>
      <c r="O2" s="849"/>
      <c r="P2" s="849"/>
      <c r="Q2" s="849"/>
      <c r="R2" s="849"/>
      <c r="S2" s="28"/>
      <c r="T2" s="28"/>
      <c r="U2" s="28"/>
      <c r="V2" s="28"/>
      <c r="W2" s="28"/>
      <c r="X2" s="20"/>
    </row>
    <row r="3" spans="1:24" s="25" customFormat="1" ht="30" customHeight="1">
      <c r="A3" s="68"/>
      <c r="B3" s="69"/>
      <c r="C3" s="70"/>
      <c r="D3" s="70"/>
      <c r="E3" s="70"/>
      <c r="F3" s="70"/>
      <c r="G3" s="70"/>
      <c r="H3" s="70"/>
      <c r="I3" s="70"/>
      <c r="J3" s="70"/>
      <c r="K3" s="70"/>
      <c r="L3" s="70"/>
      <c r="M3" s="70"/>
      <c r="N3" s="70"/>
      <c r="O3" s="70"/>
      <c r="P3" s="70"/>
      <c r="Q3" s="70"/>
      <c r="R3" s="70"/>
      <c r="S3" s="21"/>
      <c r="T3" s="21"/>
      <c r="U3" s="21"/>
      <c r="V3" s="21"/>
      <c r="W3" s="26"/>
      <c r="X3" s="20"/>
    </row>
    <row r="4" spans="1:24" s="30" customFormat="1" ht="39.950000000000003" customHeight="1">
      <c r="A4" s="67"/>
      <c r="B4" s="861" t="s">
        <v>34</v>
      </c>
      <c r="C4" s="861"/>
      <c r="D4" s="861"/>
      <c r="E4" s="861"/>
      <c r="F4" s="861"/>
      <c r="G4" s="863">
        <f>'交付申請（入力フォーム）'!$D$7</f>
        <v>0</v>
      </c>
      <c r="H4" s="863"/>
      <c r="I4" s="863"/>
      <c r="J4" s="863"/>
      <c r="K4" s="863"/>
      <c r="L4" s="863"/>
      <c r="M4" s="126"/>
      <c r="N4" s="126"/>
      <c r="O4" s="126"/>
      <c r="P4" s="126"/>
      <c r="Q4" s="126"/>
      <c r="R4" s="32"/>
      <c r="S4" s="31"/>
      <c r="T4" s="31"/>
      <c r="U4" s="31"/>
      <c r="V4" s="31"/>
      <c r="W4" s="31"/>
    </row>
    <row r="5" spans="1:24" s="30" customFormat="1" ht="39.75" customHeight="1">
      <c r="A5" s="32"/>
      <c r="B5" s="127" t="s">
        <v>36</v>
      </c>
      <c r="C5" s="862">
        <f>'交付申請（入力フォーム）'!$D$32</f>
        <v>0</v>
      </c>
      <c r="D5" s="862"/>
      <c r="E5" s="862"/>
      <c r="F5" s="862"/>
      <c r="G5" s="127" t="s">
        <v>37</v>
      </c>
      <c r="H5" s="861"/>
      <c r="I5" s="861"/>
      <c r="J5" s="861"/>
      <c r="K5" s="861"/>
      <c r="L5" s="861"/>
      <c r="M5" s="861" t="s">
        <v>107</v>
      </c>
      <c r="N5" s="861"/>
      <c r="O5" s="861"/>
      <c r="P5" s="861">
        <f>'交付申請（入力フォーム）'!$I$32</f>
        <v>0</v>
      </c>
      <c r="Q5" s="861"/>
      <c r="R5" s="32"/>
      <c r="S5" s="33"/>
      <c r="T5" s="33"/>
      <c r="U5" s="33"/>
      <c r="V5" s="33"/>
      <c r="X5" s="34"/>
    </row>
    <row r="6" spans="1:24" s="25" customFormat="1" ht="24.75" customHeight="1">
      <c r="A6" s="68"/>
      <c r="B6" s="69"/>
      <c r="C6" s="70"/>
      <c r="D6" s="70"/>
      <c r="E6" s="70"/>
      <c r="F6" s="70"/>
      <c r="G6" s="70"/>
      <c r="H6" s="70"/>
      <c r="I6" s="70"/>
      <c r="J6" s="70"/>
      <c r="K6" s="70"/>
      <c r="L6" s="70"/>
      <c r="M6" s="70"/>
      <c r="N6" s="70"/>
      <c r="O6" s="70"/>
      <c r="P6" s="70"/>
      <c r="Q6" s="70"/>
      <c r="R6" s="70"/>
      <c r="S6" s="21"/>
      <c r="T6" s="21"/>
      <c r="U6" s="21"/>
      <c r="V6" s="21"/>
      <c r="W6" s="26"/>
      <c r="X6" s="20"/>
    </row>
    <row r="7" spans="1:24" s="25" customFormat="1" ht="35.1" customHeight="1">
      <c r="A7" s="68"/>
      <c r="B7" s="121" t="s">
        <v>35</v>
      </c>
      <c r="C7" s="122"/>
      <c r="D7" s="122"/>
      <c r="E7" s="122"/>
      <c r="F7" s="122"/>
      <c r="G7" s="122"/>
      <c r="H7" s="122"/>
      <c r="I7" s="122"/>
      <c r="J7" s="122"/>
      <c r="K7" s="111"/>
      <c r="L7" s="111"/>
      <c r="M7" s="111"/>
      <c r="N7" s="111"/>
      <c r="O7" s="70"/>
      <c r="P7" s="70"/>
      <c r="Q7" s="70"/>
      <c r="R7" s="70"/>
      <c r="S7" s="21"/>
      <c r="T7" s="21"/>
      <c r="U7" s="21"/>
      <c r="V7" s="21"/>
      <c r="W7" s="24"/>
      <c r="X7" s="20"/>
    </row>
    <row r="8" spans="1:24" s="25" customFormat="1" ht="35.1" customHeight="1">
      <c r="A8" s="68"/>
      <c r="B8" s="123" t="str">
        <f>'交付申請（入力フォーム）'!$AC$4</f>
        <v>□</v>
      </c>
      <c r="C8" s="121" t="s">
        <v>49</v>
      </c>
      <c r="D8" s="121"/>
      <c r="E8" s="122"/>
      <c r="F8" s="122"/>
      <c r="G8" s="122"/>
      <c r="H8" s="122"/>
      <c r="I8" s="122"/>
      <c r="J8" s="122"/>
      <c r="K8" s="111"/>
      <c r="L8" s="111"/>
      <c r="M8" s="111"/>
      <c r="N8" s="111"/>
      <c r="O8" s="70"/>
      <c r="P8" s="70"/>
      <c r="Q8" s="70"/>
      <c r="R8" s="70"/>
      <c r="S8" s="26"/>
      <c r="T8" s="21"/>
      <c r="U8" s="21"/>
      <c r="V8" s="21"/>
      <c r="W8" s="24"/>
      <c r="X8" s="20"/>
    </row>
    <row r="9" spans="1:24" s="25" customFormat="1" ht="35.1" customHeight="1">
      <c r="A9" s="71"/>
      <c r="B9" s="123" t="str">
        <f>'交付申請（入力フォーム）'!$AC$5</f>
        <v>■</v>
      </c>
      <c r="C9" s="124" t="s">
        <v>106</v>
      </c>
      <c r="D9" s="124"/>
      <c r="E9" s="116"/>
      <c r="F9" s="116"/>
      <c r="G9" s="116"/>
      <c r="H9" s="116"/>
      <c r="I9" s="116"/>
      <c r="J9" s="116"/>
      <c r="K9" s="112"/>
      <c r="L9" s="112"/>
      <c r="M9" s="112"/>
      <c r="N9" s="112"/>
      <c r="O9" s="69"/>
      <c r="P9" s="69"/>
      <c r="Q9" s="69"/>
      <c r="R9" s="69"/>
      <c r="S9" s="26"/>
      <c r="U9" s="26"/>
      <c r="V9" s="26"/>
      <c r="W9" s="26"/>
    </row>
    <row r="10" spans="1:24" ht="30" customHeight="1" thickBot="1">
      <c r="A10" s="72"/>
      <c r="B10" s="122"/>
      <c r="C10" s="122"/>
      <c r="D10" s="122"/>
      <c r="E10" s="122"/>
      <c r="F10" s="122"/>
      <c r="G10" s="122"/>
      <c r="H10" s="122"/>
      <c r="I10" s="122"/>
      <c r="J10" s="122"/>
      <c r="K10" s="111"/>
      <c r="L10" s="111"/>
      <c r="M10" s="111"/>
      <c r="N10" s="111"/>
      <c r="O10" s="73"/>
      <c r="P10" s="74"/>
      <c r="Q10" s="74"/>
      <c r="R10" s="123" t="s">
        <v>45</v>
      </c>
      <c r="S10" s="23"/>
      <c r="T10" s="23"/>
      <c r="U10" s="23"/>
      <c r="V10" s="23"/>
      <c r="W10" s="22"/>
    </row>
    <row r="11" spans="1:24" s="30" customFormat="1" ht="35.1" customHeight="1">
      <c r="A11" s="67"/>
      <c r="B11" s="850" t="s">
        <v>4</v>
      </c>
      <c r="C11" s="851"/>
      <c r="D11" s="851"/>
      <c r="E11" s="851"/>
      <c r="F11" s="851"/>
      <c r="G11" s="851"/>
      <c r="H11" s="128"/>
      <c r="I11" s="852" t="s">
        <v>38</v>
      </c>
      <c r="J11" s="853"/>
      <c r="K11" s="853"/>
      <c r="L11" s="853"/>
      <c r="M11" s="853"/>
      <c r="N11" s="853"/>
      <c r="O11" s="853"/>
      <c r="P11" s="853"/>
      <c r="Q11" s="854"/>
      <c r="R11" s="855"/>
      <c r="S11" s="31"/>
      <c r="T11" s="31"/>
      <c r="U11" s="31"/>
      <c r="V11" s="31"/>
      <c r="W11" s="34"/>
    </row>
    <row r="12" spans="1:24" s="30" customFormat="1" ht="35.1" customHeight="1">
      <c r="A12" s="67"/>
      <c r="B12" s="856" t="s">
        <v>33</v>
      </c>
      <c r="C12" s="819"/>
      <c r="D12" s="817" t="s">
        <v>50</v>
      </c>
      <c r="E12" s="818"/>
      <c r="F12" s="818"/>
      <c r="G12" s="818"/>
      <c r="H12" s="820"/>
      <c r="I12" s="859" t="s">
        <v>33</v>
      </c>
      <c r="J12" s="860"/>
      <c r="K12" s="817" t="s">
        <v>39</v>
      </c>
      <c r="L12" s="818"/>
      <c r="M12" s="818"/>
      <c r="N12" s="819"/>
      <c r="O12" s="817" t="s">
        <v>40</v>
      </c>
      <c r="P12" s="818"/>
      <c r="Q12" s="818"/>
      <c r="R12" s="820"/>
      <c r="S12" s="31"/>
      <c r="T12" s="31"/>
      <c r="U12" s="31"/>
      <c r="V12" s="31"/>
      <c r="W12" s="34"/>
    </row>
    <row r="13" spans="1:24" s="30" customFormat="1" ht="35.1" customHeight="1">
      <c r="A13" s="67"/>
      <c r="B13" s="857"/>
      <c r="C13" s="858"/>
      <c r="D13" s="129"/>
      <c r="E13" s="129"/>
      <c r="F13" s="129"/>
      <c r="G13" s="864" t="s">
        <v>41</v>
      </c>
      <c r="H13" s="865"/>
      <c r="I13" s="857"/>
      <c r="J13" s="858"/>
      <c r="K13" s="129"/>
      <c r="L13" s="129"/>
      <c r="M13" s="130"/>
      <c r="N13" s="131" t="s">
        <v>41</v>
      </c>
      <c r="O13" s="132"/>
      <c r="P13" s="129"/>
      <c r="Q13" s="129"/>
      <c r="R13" s="133" t="s">
        <v>41</v>
      </c>
      <c r="S13" s="31"/>
      <c r="T13" s="31"/>
      <c r="U13" s="31"/>
      <c r="V13" s="31"/>
      <c r="W13" s="34"/>
    </row>
    <row r="14" spans="1:24" s="26" customFormat="1" ht="35.1" customHeight="1">
      <c r="A14" s="69"/>
      <c r="B14" s="787">
        <f>'交付申請（入力フォーム）'!W8</f>
        <v>0</v>
      </c>
      <c r="C14" s="788"/>
      <c r="D14" s="373" t="s">
        <v>248</v>
      </c>
      <c r="E14" s="374"/>
      <c r="F14" s="374" t="s">
        <v>249</v>
      </c>
      <c r="G14" s="799" t="s">
        <v>251</v>
      </c>
      <c r="H14" s="800"/>
      <c r="I14" s="810" t="s">
        <v>227</v>
      </c>
      <c r="J14" s="811"/>
      <c r="K14" s="373" t="s">
        <v>248</v>
      </c>
      <c r="L14" s="374"/>
      <c r="M14" s="374" t="s">
        <v>249</v>
      </c>
      <c r="N14" s="388" t="s">
        <v>251</v>
      </c>
      <c r="O14" s="373" t="s">
        <v>248</v>
      </c>
      <c r="P14" s="374"/>
      <c r="Q14" s="374" t="s">
        <v>249</v>
      </c>
      <c r="R14" s="391" t="s">
        <v>251</v>
      </c>
      <c r="S14" s="27"/>
      <c r="T14" s="27"/>
      <c r="U14" s="27"/>
      <c r="V14" s="27"/>
      <c r="W14" s="24"/>
    </row>
    <row r="15" spans="1:24" s="26" customFormat="1" ht="35.1" customHeight="1">
      <c r="A15" s="69"/>
      <c r="B15" s="797"/>
      <c r="C15" s="798"/>
      <c r="D15" s="134"/>
      <c r="E15" s="298">
        <f>'交付申請（入力フォーム）'!$Z$8</f>
        <v>0</v>
      </c>
      <c r="F15" s="135"/>
      <c r="G15" s="785">
        <f>'交付申請（入力フォーム）'!$AB$8</f>
        <v>0</v>
      </c>
      <c r="H15" s="786"/>
      <c r="I15" s="812"/>
      <c r="J15" s="813"/>
      <c r="K15" s="134"/>
      <c r="L15" s="298">
        <f>'交付申請（入力フォーム）'!$AH$8</f>
        <v>0</v>
      </c>
      <c r="M15" s="135"/>
      <c r="N15" s="389">
        <f>'交付申請（入力フォーム）'!$AJ$8</f>
        <v>0</v>
      </c>
      <c r="O15" s="134"/>
      <c r="P15" s="298">
        <f>'交付申請（入力フォーム）'!$AL$8</f>
        <v>0</v>
      </c>
      <c r="Q15" s="135"/>
      <c r="R15" s="392">
        <f>'交付申請（入力フォーム）'!$AN$8</f>
        <v>0</v>
      </c>
      <c r="S15" s="27"/>
      <c r="T15" s="27"/>
      <c r="U15" s="27"/>
      <c r="V15" s="27"/>
      <c r="W15" s="24"/>
    </row>
    <row r="16" spans="1:24" s="26" customFormat="1" ht="35.1" customHeight="1">
      <c r="A16" s="69"/>
      <c r="B16" s="787">
        <f>'交付申請（入力フォーム）'!W9</f>
        <v>0</v>
      </c>
      <c r="C16" s="788"/>
      <c r="D16" s="373" t="s">
        <v>248</v>
      </c>
      <c r="E16" s="374"/>
      <c r="F16" s="374" t="s">
        <v>249</v>
      </c>
      <c r="G16" s="799" t="s">
        <v>251</v>
      </c>
      <c r="H16" s="800"/>
      <c r="I16" s="810" t="s">
        <v>228</v>
      </c>
      <c r="J16" s="811"/>
      <c r="K16" s="373" t="s">
        <v>248</v>
      </c>
      <c r="L16" s="374"/>
      <c r="M16" s="374" t="s">
        <v>249</v>
      </c>
      <c r="N16" s="388" t="s">
        <v>251</v>
      </c>
      <c r="O16" s="373" t="s">
        <v>248</v>
      </c>
      <c r="P16" s="374"/>
      <c r="Q16" s="374" t="s">
        <v>249</v>
      </c>
      <c r="R16" s="391" t="s">
        <v>251</v>
      </c>
      <c r="S16" s="27"/>
      <c r="T16" s="27"/>
      <c r="U16" s="27"/>
      <c r="V16" s="27"/>
      <c r="W16" s="24"/>
    </row>
    <row r="17" spans="1:23" s="26" customFormat="1" ht="35.1" customHeight="1">
      <c r="A17" s="69"/>
      <c r="B17" s="797"/>
      <c r="C17" s="798"/>
      <c r="D17" s="134"/>
      <c r="E17" s="298">
        <f>'交付申請（入力フォーム）'!$Z$9</f>
        <v>0</v>
      </c>
      <c r="F17" s="135"/>
      <c r="G17" s="785">
        <f>'交付申請（入力フォーム）'!$AB$9</f>
        <v>0</v>
      </c>
      <c r="H17" s="786"/>
      <c r="I17" s="812"/>
      <c r="J17" s="813"/>
      <c r="K17" s="134"/>
      <c r="L17" s="298">
        <f>'交付申請（入力フォーム）'!$AH$9</f>
        <v>0</v>
      </c>
      <c r="M17" s="135"/>
      <c r="N17" s="389">
        <f>'交付申請（入力フォーム）'!$AJ$9</f>
        <v>0</v>
      </c>
      <c r="O17" s="134"/>
      <c r="P17" s="298">
        <f>'交付申請（入力フォーム）'!$AL$9</f>
        <v>0</v>
      </c>
      <c r="Q17" s="135"/>
      <c r="R17" s="392">
        <f>'交付申請（入力フォーム）'!$AN$9</f>
        <v>0</v>
      </c>
      <c r="S17" s="27"/>
      <c r="T17" s="27"/>
      <c r="U17" s="27"/>
      <c r="V17" s="27"/>
      <c r="W17" s="24"/>
    </row>
    <row r="18" spans="1:23" s="26" customFormat="1" ht="35.1" customHeight="1">
      <c r="A18" s="69"/>
      <c r="B18" s="787">
        <f>'交付申請（入力フォーム）'!W10</f>
        <v>0</v>
      </c>
      <c r="C18" s="788"/>
      <c r="D18" s="373" t="s">
        <v>248</v>
      </c>
      <c r="E18" s="374"/>
      <c r="F18" s="374" t="s">
        <v>249</v>
      </c>
      <c r="G18" s="799" t="s">
        <v>251</v>
      </c>
      <c r="H18" s="800"/>
      <c r="I18" s="810" t="s">
        <v>229</v>
      </c>
      <c r="J18" s="811"/>
      <c r="K18" s="373" t="s">
        <v>248</v>
      </c>
      <c r="L18" s="374"/>
      <c r="M18" s="374" t="s">
        <v>249</v>
      </c>
      <c r="N18" s="388" t="s">
        <v>251</v>
      </c>
      <c r="O18" s="373" t="s">
        <v>248</v>
      </c>
      <c r="P18" s="374"/>
      <c r="Q18" s="374" t="s">
        <v>249</v>
      </c>
      <c r="R18" s="391" t="s">
        <v>251</v>
      </c>
      <c r="S18" s="27"/>
      <c r="T18" s="27"/>
      <c r="U18" s="27"/>
      <c r="V18" s="27"/>
      <c r="W18" s="24"/>
    </row>
    <row r="19" spans="1:23" s="26" customFormat="1" ht="35.1" customHeight="1">
      <c r="A19" s="69"/>
      <c r="B19" s="797"/>
      <c r="C19" s="798"/>
      <c r="D19" s="134"/>
      <c r="E19" s="298">
        <f>'交付申請（入力フォーム）'!$Z$10</f>
        <v>0</v>
      </c>
      <c r="F19" s="135"/>
      <c r="G19" s="785">
        <f>'交付申請（入力フォーム）'!$AB$10</f>
        <v>0</v>
      </c>
      <c r="H19" s="786"/>
      <c r="I19" s="812"/>
      <c r="J19" s="813"/>
      <c r="K19" s="134"/>
      <c r="L19" s="298">
        <f>'交付申請（入力フォーム）'!$AH$10</f>
        <v>0</v>
      </c>
      <c r="M19" s="135"/>
      <c r="N19" s="389">
        <f>'交付申請（入力フォーム）'!$AJ$10</f>
        <v>0</v>
      </c>
      <c r="O19" s="134"/>
      <c r="P19" s="298">
        <f>'交付申請（入力フォーム）'!$AL$10</f>
        <v>0</v>
      </c>
      <c r="Q19" s="135"/>
      <c r="R19" s="392">
        <f>'交付申請（入力フォーム）'!$AN$10</f>
        <v>0</v>
      </c>
      <c r="S19" s="27"/>
      <c r="T19" s="27"/>
      <c r="U19" s="27"/>
      <c r="V19" s="27"/>
      <c r="W19" s="24"/>
    </row>
    <row r="20" spans="1:23" s="26" customFormat="1" ht="35.1" customHeight="1">
      <c r="A20" s="69"/>
      <c r="B20" s="787">
        <f>'交付申請（入力フォーム）'!W11</f>
        <v>0</v>
      </c>
      <c r="C20" s="788"/>
      <c r="D20" s="373" t="s">
        <v>248</v>
      </c>
      <c r="E20" s="374"/>
      <c r="F20" s="374" t="s">
        <v>249</v>
      </c>
      <c r="G20" s="799" t="s">
        <v>251</v>
      </c>
      <c r="H20" s="800"/>
      <c r="I20" s="810" t="s">
        <v>230</v>
      </c>
      <c r="J20" s="811"/>
      <c r="K20" s="373" t="s">
        <v>248</v>
      </c>
      <c r="L20" s="374"/>
      <c r="M20" s="374" t="s">
        <v>249</v>
      </c>
      <c r="N20" s="388" t="s">
        <v>251</v>
      </c>
      <c r="O20" s="373" t="s">
        <v>248</v>
      </c>
      <c r="P20" s="374"/>
      <c r="Q20" s="374" t="s">
        <v>249</v>
      </c>
      <c r="R20" s="391" t="s">
        <v>251</v>
      </c>
      <c r="S20" s="27"/>
      <c r="T20" s="27"/>
      <c r="U20" s="27"/>
      <c r="V20" s="27"/>
      <c r="W20" s="24"/>
    </row>
    <row r="21" spans="1:23" s="26" customFormat="1" ht="35.1" customHeight="1">
      <c r="A21" s="69"/>
      <c r="B21" s="797"/>
      <c r="C21" s="798"/>
      <c r="D21" s="134"/>
      <c r="E21" s="298">
        <f>'交付申請（入力フォーム）'!$Z$11</f>
        <v>0</v>
      </c>
      <c r="F21" s="135"/>
      <c r="G21" s="785">
        <f>'交付申請（入力フォーム）'!$AB$11</f>
        <v>0</v>
      </c>
      <c r="H21" s="786"/>
      <c r="I21" s="812"/>
      <c r="J21" s="813"/>
      <c r="K21" s="134"/>
      <c r="L21" s="298">
        <f>'交付申請（入力フォーム）'!$AH$11</f>
        <v>0</v>
      </c>
      <c r="M21" s="135"/>
      <c r="N21" s="389">
        <f>'交付申請（入力フォーム）'!$AJ$11</f>
        <v>0</v>
      </c>
      <c r="O21" s="134"/>
      <c r="P21" s="298">
        <f>'交付申請（入力フォーム）'!$AL$11</f>
        <v>0</v>
      </c>
      <c r="Q21" s="135"/>
      <c r="R21" s="392">
        <f>'交付申請（入力フォーム）'!$AN$11</f>
        <v>0</v>
      </c>
      <c r="S21" s="27"/>
      <c r="T21" s="27"/>
      <c r="U21" s="27"/>
      <c r="V21" s="27"/>
      <c r="W21" s="24"/>
    </row>
    <row r="22" spans="1:23" s="26" customFormat="1" ht="35.1" customHeight="1">
      <c r="A22" s="69"/>
      <c r="B22" s="787">
        <f>'交付申請（入力フォーム）'!W12</f>
        <v>0</v>
      </c>
      <c r="C22" s="788"/>
      <c r="D22" s="373" t="s">
        <v>248</v>
      </c>
      <c r="E22" s="374"/>
      <c r="F22" s="374" t="s">
        <v>249</v>
      </c>
      <c r="G22" s="799" t="s">
        <v>251</v>
      </c>
      <c r="H22" s="800"/>
      <c r="I22" s="810" t="s">
        <v>231</v>
      </c>
      <c r="J22" s="811"/>
      <c r="K22" s="373" t="s">
        <v>248</v>
      </c>
      <c r="L22" s="374"/>
      <c r="M22" s="374" t="s">
        <v>249</v>
      </c>
      <c r="N22" s="388" t="s">
        <v>251</v>
      </c>
      <c r="O22" s="373" t="s">
        <v>248</v>
      </c>
      <c r="P22" s="374"/>
      <c r="Q22" s="374" t="s">
        <v>249</v>
      </c>
      <c r="R22" s="391" t="s">
        <v>251</v>
      </c>
      <c r="S22" s="27"/>
      <c r="T22" s="27"/>
      <c r="U22" s="27"/>
      <c r="V22" s="27"/>
      <c r="W22" s="24"/>
    </row>
    <row r="23" spans="1:23" s="26" customFormat="1" ht="35.1" customHeight="1">
      <c r="A23" s="69"/>
      <c r="B23" s="797"/>
      <c r="C23" s="798"/>
      <c r="D23" s="134"/>
      <c r="E23" s="298">
        <f>'交付申請（入力フォーム）'!$Z$12</f>
        <v>0</v>
      </c>
      <c r="F23" s="135"/>
      <c r="G23" s="785">
        <f>'交付申請（入力フォーム）'!$AB$12</f>
        <v>0</v>
      </c>
      <c r="H23" s="786"/>
      <c r="I23" s="812"/>
      <c r="J23" s="813"/>
      <c r="K23" s="134"/>
      <c r="L23" s="298">
        <f>'交付申請（入力フォーム）'!$AH$12</f>
        <v>0</v>
      </c>
      <c r="M23" s="135"/>
      <c r="N23" s="389">
        <f>'交付申請（入力フォーム）'!$AJ$12</f>
        <v>0</v>
      </c>
      <c r="O23" s="134"/>
      <c r="P23" s="298">
        <f>'交付申請（入力フォーム）'!$AL$12</f>
        <v>0</v>
      </c>
      <c r="Q23" s="135"/>
      <c r="R23" s="392">
        <f>'交付申請（入力フォーム）'!$AN$12</f>
        <v>0</v>
      </c>
      <c r="S23" s="27"/>
      <c r="T23" s="27"/>
      <c r="U23" s="27"/>
      <c r="V23" s="27"/>
      <c r="W23" s="24"/>
    </row>
    <row r="24" spans="1:23" s="26" customFormat="1" ht="35.1" customHeight="1">
      <c r="A24" s="69"/>
      <c r="B24" s="787">
        <f>'交付申請（入力フォーム）'!W13</f>
        <v>0</v>
      </c>
      <c r="C24" s="788"/>
      <c r="D24" s="373" t="s">
        <v>248</v>
      </c>
      <c r="E24" s="374"/>
      <c r="F24" s="374" t="s">
        <v>249</v>
      </c>
      <c r="G24" s="799" t="s">
        <v>251</v>
      </c>
      <c r="H24" s="800"/>
      <c r="I24" s="810" t="s">
        <v>232</v>
      </c>
      <c r="J24" s="811"/>
      <c r="K24" s="373" t="s">
        <v>248</v>
      </c>
      <c r="L24" s="374"/>
      <c r="M24" s="374" t="s">
        <v>249</v>
      </c>
      <c r="N24" s="388" t="s">
        <v>251</v>
      </c>
      <c r="O24" s="373" t="s">
        <v>248</v>
      </c>
      <c r="P24" s="374"/>
      <c r="Q24" s="374" t="s">
        <v>249</v>
      </c>
      <c r="R24" s="391" t="s">
        <v>251</v>
      </c>
      <c r="S24" s="27"/>
      <c r="T24" s="27"/>
      <c r="U24" s="27"/>
      <c r="V24" s="27"/>
      <c r="W24" s="24"/>
    </row>
    <row r="25" spans="1:23" s="26" customFormat="1" ht="35.1" customHeight="1">
      <c r="A25" s="69"/>
      <c r="B25" s="797"/>
      <c r="C25" s="798"/>
      <c r="D25" s="134"/>
      <c r="E25" s="298">
        <f>'交付申請（入力フォーム）'!$Z$13</f>
        <v>0</v>
      </c>
      <c r="F25" s="135"/>
      <c r="G25" s="785">
        <f>'交付申請（入力フォーム）'!$AB$13</f>
        <v>0</v>
      </c>
      <c r="H25" s="786"/>
      <c r="I25" s="812"/>
      <c r="J25" s="813"/>
      <c r="K25" s="134"/>
      <c r="L25" s="298">
        <f>'交付申請（入力フォーム）'!$AH$13</f>
        <v>0</v>
      </c>
      <c r="M25" s="135"/>
      <c r="N25" s="389">
        <f>'交付申請（入力フォーム）'!$AJ$13</f>
        <v>0</v>
      </c>
      <c r="O25" s="134"/>
      <c r="P25" s="298">
        <f>'交付申請（入力フォーム）'!$AL$13</f>
        <v>0</v>
      </c>
      <c r="Q25" s="135"/>
      <c r="R25" s="392">
        <f>'交付申請（入力フォーム）'!$AN$13</f>
        <v>0</v>
      </c>
      <c r="S25" s="27"/>
      <c r="T25" s="27"/>
      <c r="U25" s="27"/>
      <c r="V25" s="27"/>
      <c r="W25" s="24"/>
    </row>
    <row r="26" spans="1:23" s="26" customFormat="1" ht="35.1" customHeight="1">
      <c r="A26" s="69"/>
      <c r="B26" s="787">
        <f>'交付申請（入力フォーム）'!W14</f>
        <v>0</v>
      </c>
      <c r="C26" s="788"/>
      <c r="D26" s="373" t="s">
        <v>248</v>
      </c>
      <c r="E26" s="374"/>
      <c r="F26" s="374" t="s">
        <v>249</v>
      </c>
      <c r="G26" s="799" t="s">
        <v>251</v>
      </c>
      <c r="H26" s="800"/>
      <c r="I26" s="791" t="str">
        <f>"その他（"&amp;'交付申請（入力フォーム）'!AF14&amp;"）"</f>
        <v>その他（）</v>
      </c>
      <c r="J26" s="792"/>
      <c r="K26" s="373" t="s">
        <v>248</v>
      </c>
      <c r="L26" s="374"/>
      <c r="M26" s="374" t="s">
        <v>249</v>
      </c>
      <c r="N26" s="388" t="s">
        <v>251</v>
      </c>
      <c r="O26" s="373" t="s">
        <v>248</v>
      </c>
      <c r="P26" s="374"/>
      <c r="Q26" s="374" t="s">
        <v>249</v>
      </c>
      <c r="R26" s="391" t="s">
        <v>251</v>
      </c>
      <c r="S26" s="27"/>
      <c r="T26" s="27"/>
      <c r="U26" s="27"/>
      <c r="V26" s="27"/>
      <c r="W26" s="24"/>
    </row>
    <row r="27" spans="1:23" s="26" customFormat="1" ht="35.1" customHeight="1">
      <c r="A27" s="69"/>
      <c r="B27" s="797"/>
      <c r="C27" s="798"/>
      <c r="D27" s="134"/>
      <c r="E27" s="298">
        <f>'交付申請（入力フォーム）'!$Z$14</f>
        <v>0</v>
      </c>
      <c r="F27" s="135"/>
      <c r="G27" s="785">
        <f>'交付申請（入力フォーム）'!$AB$14</f>
        <v>0</v>
      </c>
      <c r="H27" s="786"/>
      <c r="I27" s="793"/>
      <c r="J27" s="794"/>
      <c r="K27" s="134"/>
      <c r="L27" s="298">
        <f>'交付申請（入力フォーム）'!$AH$14</f>
        <v>0</v>
      </c>
      <c r="M27" s="135"/>
      <c r="N27" s="389">
        <f>'交付申請（入力フォーム）'!$AJ$14</f>
        <v>0</v>
      </c>
      <c r="O27" s="134"/>
      <c r="P27" s="298">
        <f>'交付申請（入力フォーム）'!$AL$14</f>
        <v>0</v>
      </c>
      <c r="Q27" s="135"/>
      <c r="R27" s="392">
        <f>'交付申請（入力フォーム）'!$AN$14</f>
        <v>0</v>
      </c>
      <c r="S27" s="27"/>
      <c r="T27" s="27"/>
      <c r="U27" s="27"/>
      <c r="V27" s="27"/>
      <c r="W27" s="24"/>
    </row>
    <row r="28" spans="1:23" s="26" customFormat="1" ht="35.1" customHeight="1">
      <c r="A28" s="69"/>
      <c r="B28" s="787">
        <f>'交付申請（入力フォーム）'!W15</f>
        <v>0</v>
      </c>
      <c r="C28" s="788"/>
      <c r="D28" s="373" t="s">
        <v>248</v>
      </c>
      <c r="E28" s="374"/>
      <c r="F28" s="374" t="s">
        <v>249</v>
      </c>
      <c r="G28" s="799" t="s">
        <v>251</v>
      </c>
      <c r="H28" s="800"/>
      <c r="I28" s="791" t="str">
        <f>"その他（"&amp;'交付申請（入力フォーム）'!AF15&amp;"）"</f>
        <v>その他（）</v>
      </c>
      <c r="J28" s="792"/>
      <c r="K28" s="373" t="s">
        <v>248</v>
      </c>
      <c r="L28" s="374"/>
      <c r="M28" s="374" t="s">
        <v>249</v>
      </c>
      <c r="N28" s="388" t="s">
        <v>251</v>
      </c>
      <c r="O28" s="373" t="s">
        <v>248</v>
      </c>
      <c r="P28" s="374"/>
      <c r="Q28" s="374" t="s">
        <v>249</v>
      </c>
      <c r="R28" s="391" t="s">
        <v>251</v>
      </c>
      <c r="S28" s="27"/>
      <c r="T28" s="27"/>
      <c r="U28" s="27"/>
      <c r="V28" s="27"/>
      <c r="W28" s="24"/>
    </row>
    <row r="29" spans="1:23" s="26" customFormat="1" ht="35.1" customHeight="1">
      <c r="A29" s="69"/>
      <c r="B29" s="797"/>
      <c r="C29" s="798"/>
      <c r="D29" s="134"/>
      <c r="E29" s="298">
        <f>'交付申請（入力フォーム）'!$Z$15</f>
        <v>0</v>
      </c>
      <c r="F29" s="135"/>
      <c r="G29" s="785">
        <f>'交付申請（入力フォーム）'!$AB$15</f>
        <v>0</v>
      </c>
      <c r="H29" s="786"/>
      <c r="I29" s="793"/>
      <c r="J29" s="794"/>
      <c r="K29" s="134"/>
      <c r="L29" s="298">
        <f>'交付申請（入力フォーム）'!$AH$15</f>
        <v>0</v>
      </c>
      <c r="M29" s="135"/>
      <c r="N29" s="389">
        <f>'交付申請（入力フォーム）'!$AJ$15</f>
        <v>0</v>
      </c>
      <c r="O29" s="134"/>
      <c r="P29" s="298">
        <f>'交付申請（入力フォーム）'!$AL$15</f>
        <v>0</v>
      </c>
      <c r="Q29" s="135"/>
      <c r="R29" s="392">
        <f>'交付申請（入力フォーム）'!$AN$15</f>
        <v>0</v>
      </c>
      <c r="S29" s="27"/>
      <c r="T29" s="27"/>
      <c r="U29" s="27"/>
      <c r="V29" s="27"/>
      <c r="W29" s="24"/>
    </row>
    <row r="30" spans="1:23" s="26" customFormat="1" ht="35.1" customHeight="1">
      <c r="A30" s="69"/>
      <c r="B30" s="787">
        <f>'交付申請（入力フォーム）'!W16</f>
        <v>0</v>
      </c>
      <c r="C30" s="788"/>
      <c r="D30" s="373" t="s">
        <v>248</v>
      </c>
      <c r="E30" s="374"/>
      <c r="F30" s="374" t="s">
        <v>249</v>
      </c>
      <c r="G30" s="799" t="s">
        <v>251</v>
      </c>
      <c r="H30" s="800"/>
      <c r="I30" s="791" t="str">
        <f>"その他（"&amp;'交付申請（入力フォーム）'!AF16&amp;"）"</f>
        <v>その他（）</v>
      </c>
      <c r="J30" s="792"/>
      <c r="K30" s="373" t="s">
        <v>248</v>
      </c>
      <c r="L30" s="374"/>
      <c r="M30" s="374" t="s">
        <v>249</v>
      </c>
      <c r="N30" s="388" t="s">
        <v>251</v>
      </c>
      <c r="O30" s="373" t="s">
        <v>248</v>
      </c>
      <c r="P30" s="374"/>
      <c r="Q30" s="374" t="s">
        <v>249</v>
      </c>
      <c r="R30" s="391" t="s">
        <v>251</v>
      </c>
      <c r="S30" s="27"/>
      <c r="T30" s="27"/>
      <c r="U30" s="27"/>
      <c r="V30" s="27"/>
      <c r="W30" s="24"/>
    </row>
    <row r="31" spans="1:23" s="26" customFormat="1" ht="35.1" customHeight="1">
      <c r="A31" s="69"/>
      <c r="B31" s="797"/>
      <c r="C31" s="798"/>
      <c r="D31" s="134"/>
      <c r="E31" s="298">
        <f>'交付申請（入力フォーム）'!$Z$16</f>
        <v>0</v>
      </c>
      <c r="F31" s="135"/>
      <c r="G31" s="785">
        <f>'交付申請（入力フォーム）'!$AB$16</f>
        <v>0</v>
      </c>
      <c r="H31" s="786"/>
      <c r="I31" s="793"/>
      <c r="J31" s="794"/>
      <c r="K31" s="134"/>
      <c r="L31" s="298">
        <f>'交付申請（入力フォーム）'!$AH$16</f>
        <v>0</v>
      </c>
      <c r="M31" s="135"/>
      <c r="N31" s="389">
        <f>'交付申請（入力フォーム）'!$AJ$16</f>
        <v>0</v>
      </c>
      <c r="O31" s="134"/>
      <c r="P31" s="298">
        <f>'交付申請（入力フォーム）'!$AL$16</f>
        <v>0</v>
      </c>
      <c r="Q31" s="135"/>
      <c r="R31" s="392">
        <f>'交付申請（入力フォーム）'!$AN$16</f>
        <v>0</v>
      </c>
      <c r="S31" s="27"/>
      <c r="T31" s="27"/>
      <c r="U31" s="27"/>
      <c r="V31" s="27"/>
      <c r="W31" s="24"/>
    </row>
    <row r="32" spans="1:23" s="26" customFormat="1" ht="35.1" customHeight="1">
      <c r="A32" s="69"/>
      <c r="B32" s="787">
        <f>'交付申請（入力フォーム）'!W17</f>
        <v>0</v>
      </c>
      <c r="C32" s="788"/>
      <c r="D32" s="373" t="s">
        <v>248</v>
      </c>
      <c r="E32" s="374"/>
      <c r="F32" s="374" t="s">
        <v>249</v>
      </c>
      <c r="G32" s="799" t="s">
        <v>251</v>
      </c>
      <c r="H32" s="800"/>
      <c r="I32" s="791" t="str">
        <f>"その他（"&amp;'交付申請（入力フォーム）'!AF17&amp;"）"</f>
        <v>その他（）</v>
      </c>
      <c r="J32" s="792"/>
      <c r="K32" s="373" t="s">
        <v>248</v>
      </c>
      <c r="L32" s="374"/>
      <c r="M32" s="374" t="s">
        <v>249</v>
      </c>
      <c r="N32" s="388" t="s">
        <v>251</v>
      </c>
      <c r="O32" s="373" t="s">
        <v>248</v>
      </c>
      <c r="P32" s="374"/>
      <c r="Q32" s="374" t="s">
        <v>249</v>
      </c>
      <c r="R32" s="391" t="s">
        <v>251</v>
      </c>
      <c r="S32" s="27"/>
      <c r="T32" s="27"/>
      <c r="U32" s="27"/>
      <c r="V32" s="27"/>
      <c r="W32" s="24"/>
    </row>
    <row r="33" spans="1:23" s="26" customFormat="1" ht="35.1" customHeight="1">
      <c r="A33" s="69"/>
      <c r="B33" s="797"/>
      <c r="C33" s="798"/>
      <c r="D33" s="134"/>
      <c r="E33" s="298">
        <f>'交付申請（入力フォーム）'!$Z$17</f>
        <v>0</v>
      </c>
      <c r="F33" s="135"/>
      <c r="G33" s="785">
        <f>'交付申請（入力フォーム）'!$AB$17</f>
        <v>0</v>
      </c>
      <c r="H33" s="786"/>
      <c r="I33" s="793"/>
      <c r="J33" s="794"/>
      <c r="K33" s="134"/>
      <c r="L33" s="298">
        <f>'交付申請（入力フォーム）'!$AH$17</f>
        <v>0</v>
      </c>
      <c r="M33" s="135"/>
      <c r="N33" s="389">
        <f>'交付申請（入力フォーム）'!$AJ$17</f>
        <v>0</v>
      </c>
      <c r="O33" s="134"/>
      <c r="P33" s="298">
        <f>'交付申請（入力フォーム）'!$AL$17</f>
        <v>0</v>
      </c>
      <c r="Q33" s="135"/>
      <c r="R33" s="392">
        <f>'交付申請（入力フォーム）'!$AN$17</f>
        <v>0</v>
      </c>
      <c r="S33" s="27"/>
      <c r="T33" s="27"/>
      <c r="U33" s="27"/>
      <c r="V33" s="27"/>
      <c r="W33" s="24"/>
    </row>
    <row r="34" spans="1:23" s="26" customFormat="1" ht="35.1" customHeight="1">
      <c r="A34" s="69"/>
      <c r="B34" s="787">
        <f>'交付申請（入力フォーム）'!W18</f>
        <v>0</v>
      </c>
      <c r="C34" s="788"/>
      <c r="D34" s="373" t="s">
        <v>248</v>
      </c>
      <c r="E34" s="374"/>
      <c r="F34" s="374" t="s">
        <v>249</v>
      </c>
      <c r="G34" s="799" t="s">
        <v>251</v>
      </c>
      <c r="H34" s="800"/>
      <c r="I34" s="791" t="str">
        <f>"その他（"&amp;'交付申請（入力フォーム）'!AF18&amp;"）"</f>
        <v>その他（）</v>
      </c>
      <c r="J34" s="792"/>
      <c r="K34" s="373" t="s">
        <v>248</v>
      </c>
      <c r="L34" s="374"/>
      <c r="M34" s="374" t="s">
        <v>249</v>
      </c>
      <c r="N34" s="388" t="s">
        <v>251</v>
      </c>
      <c r="O34" s="373" t="s">
        <v>248</v>
      </c>
      <c r="P34" s="374"/>
      <c r="Q34" s="374" t="s">
        <v>249</v>
      </c>
      <c r="R34" s="391" t="s">
        <v>251</v>
      </c>
      <c r="S34" s="27"/>
      <c r="T34" s="27"/>
      <c r="U34" s="27"/>
      <c r="V34" s="27"/>
      <c r="W34" s="24"/>
    </row>
    <row r="35" spans="1:23" s="26" customFormat="1" ht="35.1" customHeight="1">
      <c r="A35" s="69"/>
      <c r="B35" s="797"/>
      <c r="C35" s="798"/>
      <c r="D35" s="376"/>
      <c r="E35" s="298">
        <f>'交付申請（入力フォーム）'!$Z$18</f>
        <v>0</v>
      </c>
      <c r="F35" s="377"/>
      <c r="G35" s="785">
        <f>'交付申請（入力フォーム）'!$AB$18</f>
        <v>0</v>
      </c>
      <c r="H35" s="786"/>
      <c r="I35" s="793"/>
      <c r="J35" s="794"/>
      <c r="K35" s="134"/>
      <c r="L35" s="298">
        <f>'交付申請（入力フォーム）'!$AH$18</f>
        <v>0</v>
      </c>
      <c r="M35" s="377"/>
      <c r="N35" s="389">
        <f>'交付申請（入力フォーム）'!$AJ$18</f>
        <v>0</v>
      </c>
      <c r="O35" s="134"/>
      <c r="P35" s="298">
        <f>'交付申請（入力フォーム）'!$AL$18</f>
        <v>0</v>
      </c>
      <c r="Q35" s="377"/>
      <c r="R35" s="392">
        <f>'交付申請（入力フォーム）'!$AN$18</f>
        <v>0</v>
      </c>
      <c r="S35" s="27"/>
      <c r="T35" s="27"/>
      <c r="U35" s="27"/>
      <c r="V35" s="27"/>
      <c r="W35" s="24"/>
    </row>
    <row r="36" spans="1:23" s="26" customFormat="1" ht="35.1" customHeight="1">
      <c r="A36" s="69"/>
      <c r="B36" s="787">
        <f>'交付申請（入力フォーム）'!W19</f>
        <v>0</v>
      </c>
      <c r="C36" s="788"/>
      <c r="D36" s="373" t="s">
        <v>248</v>
      </c>
      <c r="E36" s="374"/>
      <c r="F36" s="374" t="s">
        <v>249</v>
      </c>
      <c r="G36" s="799" t="s">
        <v>251</v>
      </c>
      <c r="H36" s="800"/>
      <c r="I36" s="791" t="str">
        <f>"その他（"&amp;'交付申請（入力フォーム）'!AF19&amp;"）"</f>
        <v>その他（）</v>
      </c>
      <c r="J36" s="792"/>
      <c r="K36" s="373" t="s">
        <v>248</v>
      </c>
      <c r="L36" s="374"/>
      <c r="M36" s="374" t="s">
        <v>249</v>
      </c>
      <c r="N36" s="388" t="s">
        <v>251</v>
      </c>
      <c r="O36" s="373" t="s">
        <v>248</v>
      </c>
      <c r="P36" s="374"/>
      <c r="Q36" s="374" t="s">
        <v>249</v>
      </c>
      <c r="R36" s="391" t="s">
        <v>251</v>
      </c>
      <c r="S36" s="27"/>
      <c r="T36" s="27"/>
      <c r="U36" s="27"/>
      <c r="V36" s="27"/>
      <c r="W36" s="24"/>
    </row>
    <row r="37" spans="1:23" s="26" customFormat="1" ht="35.1" customHeight="1" thickBot="1">
      <c r="A37" s="69"/>
      <c r="B37" s="789"/>
      <c r="C37" s="790"/>
      <c r="D37" s="137"/>
      <c r="E37" s="299">
        <f>'交付申請（入力フォーム）'!$Z$19</f>
        <v>0</v>
      </c>
      <c r="F37" s="138"/>
      <c r="G37" s="808">
        <f>'交付申請（入力フォーム）'!$AB$19</f>
        <v>0</v>
      </c>
      <c r="H37" s="809"/>
      <c r="I37" s="795"/>
      <c r="J37" s="796"/>
      <c r="K37" s="137"/>
      <c r="L37" s="299">
        <f>'交付申請（入力フォーム）'!$AH$19</f>
        <v>0</v>
      </c>
      <c r="M37" s="138"/>
      <c r="N37" s="390">
        <f>'交付申請（入力フォーム）'!$AJ$19</f>
        <v>0</v>
      </c>
      <c r="O37" s="137"/>
      <c r="P37" s="299">
        <f>'交付申請（入力フォーム）'!$AL$19</f>
        <v>0</v>
      </c>
      <c r="Q37" s="138"/>
      <c r="R37" s="393">
        <f>'交付申請（入力フォーム）'!$AN$19</f>
        <v>0</v>
      </c>
      <c r="S37" s="27"/>
      <c r="T37" s="27"/>
      <c r="U37" s="27"/>
      <c r="V37" s="27"/>
      <c r="W37" s="24"/>
    </row>
    <row r="38" spans="1:23" s="26" customFormat="1" ht="35.1" customHeight="1" thickTop="1">
      <c r="A38" s="107"/>
      <c r="B38" s="870" t="s">
        <v>233</v>
      </c>
      <c r="C38" s="871"/>
      <c r="D38" s="378" t="s">
        <v>248</v>
      </c>
      <c r="E38" s="379"/>
      <c r="F38" s="380" t="s">
        <v>246</v>
      </c>
      <c r="G38" s="874"/>
      <c r="H38" s="875"/>
      <c r="I38" s="870" t="s">
        <v>233</v>
      </c>
      <c r="J38" s="871"/>
      <c r="K38" s="381" t="s">
        <v>248</v>
      </c>
      <c r="L38" s="382"/>
      <c r="M38" s="383" t="s">
        <v>246</v>
      </c>
      <c r="N38" s="866"/>
      <c r="O38" s="384" t="s">
        <v>248</v>
      </c>
      <c r="P38" s="382"/>
      <c r="Q38" s="385" t="s">
        <v>246</v>
      </c>
      <c r="R38" s="868"/>
      <c r="S38" s="387"/>
      <c r="W38" s="108"/>
    </row>
    <row r="39" spans="1:23" s="26" customFormat="1" ht="35.1" customHeight="1" thickBot="1">
      <c r="A39" s="107"/>
      <c r="B39" s="872"/>
      <c r="C39" s="873"/>
      <c r="D39" s="139"/>
      <c r="E39" s="300">
        <f>SUM(E15,E17,E19,E21,E23,E25,E27,E29,E31,E33,E35,E37)</f>
        <v>0</v>
      </c>
      <c r="F39" s="140"/>
      <c r="G39" s="876"/>
      <c r="H39" s="830"/>
      <c r="I39" s="872"/>
      <c r="J39" s="873"/>
      <c r="K39" s="139"/>
      <c r="L39" s="301">
        <f>SUM(L15,L17,L19,L21,L23,L25,L27,L29,L31,L33,L35,L37)</f>
        <v>0</v>
      </c>
      <c r="M39" s="141"/>
      <c r="N39" s="867"/>
      <c r="O39" s="142"/>
      <c r="P39" s="300">
        <f>ROUNDDOWN(IF(B8="■",SUM(P15,P17,P19,P21,P23,P25,P27,P29,P31,P33,P35,P37),15*P5),0)</f>
        <v>0</v>
      </c>
      <c r="Q39" s="140"/>
      <c r="R39" s="869"/>
      <c r="S39" s="387"/>
      <c r="W39" s="108"/>
    </row>
    <row r="40" spans="1:23" s="25" customFormat="1" ht="35.1" customHeight="1" thickBot="1">
      <c r="A40" s="71"/>
      <c r="B40" s="143"/>
      <c r="C40" s="143"/>
      <c r="D40" s="143"/>
      <c r="E40" s="143"/>
      <c r="F40" s="143"/>
      <c r="G40" s="143"/>
      <c r="H40" s="143"/>
      <c r="I40" s="143"/>
      <c r="J40" s="143"/>
      <c r="K40" s="143"/>
      <c r="L40" s="143"/>
      <c r="M40" s="143"/>
      <c r="N40" s="143"/>
      <c r="O40" s="143"/>
      <c r="P40" s="114"/>
      <c r="Q40" s="114"/>
      <c r="R40" s="114"/>
      <c r="S40" s="27"/>
      <c r="T40" s="27"/>
      <c r="U40" s="27"/>
      <c r="V40" s="27"/>
      <c r="W40" s="24"/>
    </row>
    <row r="41" spans="1:23" s="25" customFormat="1" ht="35.1" hidden="1" customHeight="1">
      <c r="A41" s="71"/>
      <c r="B41" s="114"/>
      <c r="C41" s="114"/>
      <c r="D41" s="114"/>
      <c r="E41" s="144"/>
      <c r="F41" s="145"/>
      <c r="G41" s="145"/>
      <c r="H41" s="114"/>
      <c r="I41" s="801" t="s">
        <v>47</v>
      </c>
      <c r="J41" s="827"/>
      <c r="K41" s="827"/>
      <c r="L41" s="827"/>
      <c r="M41" s="827"/>
      <c r="N41" s="828"/>
      <c r="O41" s="146"/>
      <c r="P41" s="147"/>
      <c r="Q41" s="148"/>
      <c r="R41" s="114"/>
      <c r="S41" s="27"/>
      <c r="T41" s="27"/>
      <c r="U41" s="27"/>
      <c r="V41" s="27"/>
      <c r="W41" s="24"/>
    </row>
    <row r="42" spans="1:23" s="25" customFormat="1" ht="35.1" hidden="1" customHeight="1" thickBot="1">
      <c r="A42" s="71"/>
      <c r="B42" s="114"/>
      <c r="C42" s="114"/>
      <c r="D42" s="114"/>
      <c r="E42" s="114"/>
      <c r="F42" s="114"/>
      <c r="G42" s="114"/>
      <c r="H42" s="114"/>
      <c r="I42" s="806"/>
      <c r="J42" s="829"/>
      <c r="K42" s="829"/>
      <c r="L42" s="829"/>
      <c r="M42" s="829"/>
      <c r="N42" s="830"/>
      <c r="O42" s="149"/>
      <c r="P42" s="150"/>
      <c r="Q42" s="151"/>
      <c r="R42" s="114"/>
      <c r="S42" s="27"/>
      <c r="T42" s="27"/>
      <c r="U42" s="27"/>
      <c r="V42" s="27"/>
      <c r="W42" s="24"/>
    </row>
    <row r="43" spans="1:23" s="25" customFormat="1" ht="35.1" hidden="1" customHeight="1">
      <c r="A43" s="71"/>
      <c r="B43" s="114"/>
      <c r="C43" s="114"/>
      <c r="D43" s="114"/>
      <c r="E43" s="143"/>
      <c r="F43" s="145"/>
      <c r="G43" s="145"/>
      <c r="H43" s="114"/>
      <c r="I43" s="845" t="s">
        <v>43</v>
      </c>
      <c r="J43" s="846"/>
      <c r="K43" s="152"/>
      <c r="L43" s="821">
        <v>1250</v>
      </c>
      <c r="M43" s="823" t="s">
        <v>44</v>
      </c>
      <c r="N43" s="824"/>
      <c r="O43" s="153"/>
      <c r="P43" s="147"/>
      <c r="Q43" s="154"/>
      <c r="R43" s="114"/>
      <c r="S43" s="27"/>
      <c r="T43" s="27"/>
      <c r="U43" s="27"/>
      <c r="V43" s="27"/>
      <c r="W43" s="24"/>
    </row>
    <row r="44" spans="1:23" s="25" customFormat="1" ht="35.1" hidden="1" customHeight="1" thickBot="1">
      <c r="A44" s="71"/>
      <c r="B44" s="114"/>
      <c r="C44" s="114"/>
      <c r="D44" s="114"/>
      <c r="E44" s="144"/>
      <c r="F44" s="114"/>
      <c r="G44" s="114"/>
      <c r="H44" s="114"/>
      <c r="I44" s="847"/>
      <c r="J44" s="848"/>
      <c r="K44" s="136"/>
      <c r="L44" s="822"/>
      <c r="M44" s="825"/>
      <c r="N44" s="826"/>
      <c r="O44" s="155"/>
      <c r="P44" s="150"/>
      <c r="Q44" s="156"/>
      <c r="R44" s="114"/>
      <c r="S44" s="27"/>
      <c r="T44" s="27"/>
      <c r="U44" s="27"/>
      <c r="V44" s="27"/>
      <c r="W44" s="24"/>
    </row>
    <row r="45" spans="1:23" s="26" customFormat="1" ht="35.1" customHeight="1">
      <c r="A45" s="69"/>
      <c r="B45" s="803"/>
      <c r="C45" s="803"/>
      <c r="D45" s="136"/>
      <c r="E45" s="157"/>
      <c r="F45" s="125"/>
      <c r="G45" s="114"/>
      <c r="H45" s="114"/>
      <c r="I45" s="804" t="s">
        <v>91</v>
      </c>
      <c r="J45" s="805"/>
      <c r="K45" s="158" t="s">
        <v>252</v>
      </c>
      <c r="L45" s="159"/>
      <c r="M45" s="160" t="s">
        <v>253</v>
      </c>
      <c r="N45" s="841" t="s">
        <v>89</v>
      </c>
      <c r="O45" s="161" t="s">
        <v>252</v>
      </c>
      <c r="P45" s="147"/>
      <c r="Q45" s="246" t="s">
        <v>253</v>
      </c>
      <c r="R45" s="114"/>
      <c r="S45" s="109"/>
      <c r="T45" s="27"/>
      <c r="U45" s="27"/>
      <c r="V45" s="27"/>
      <c r="W45" s="24"/>
    </row>
    <row r="46" spans="1:23" s="26" customFormat="1" ht="35.1" customHeight="1" thickBot="1">
      <c r="A46" s="69"/>
      <c r="B46" s="803"/>
      <c r="C46" s="803"/>
      <c r="D46" s="143"/>
      <c r="E46" s="157"/>
      <c r="F46" s="157"/>
      <c r="G46" s="157"/>
      <c r="H46" s="114"/>
      <c r="I46" s="806" t="s">
        <v>93</v>
      </c>
      <c r="J46" s="807"/>
      <c r="K46" s="162"/>
      <c r="L46" s="297">
        <f>E39</f>
        <v>0</v>
      </c>
      <c r="M46" s="163"/>
      <c r="N46" s="842"/>
      <c r="O46" s="164"/>
      <c r="P46" s="317">
        <f>IF(SUM(L49,L46)&gt;2500,ROUNDUP(L46/SUM(L49,L46)*1250,0),ROUNDDOWN(L46*0.5,0))</f>
        <v>0</v>
      </c>
      <c r="Q46" s="165"/>
      <c r="R46" s="114"/>
      <c r="S46" s="27"/>
      <c r="T46" s="27"/>
      <c r="U46" s="27"/>
      <c r="V46" s="27"/>
      <c r="W46" s="24"/>
    </row>
    <row r="47" spans="1:23" s="25" customFormat="1" ht="35.1" customHeight="1" thickBot="1">
      <c r="A47" s="71"/>
      <c r="B47" s="144"/>
      <c r="C47" s="144"/>
      <c r="D47" s="144"/>
      <c r="E47" s="144"/>
      <c r="F47" s="144"/>
      <c r="G47" s="143"/>
      <c r="H47" s="143"/>
      <c r="I47" s="143"/>
      <c r="J47" s="143"/>
      <c r="K47" s="143"/>
      <c r="L47" s="143"/>
      <c r="M47" s="143"/>
      <c r="N47" s="143"/>
      <c r="O47" s="143"/>
      <c r="P47" s="125"/>
      <c r="Q47" s="114"/>
      <c r="R47" s="125"/>
      <c r="S47" s="27"/>
      <c r="T47" s="27"/>
      <c r="U47" s="27"/>
      <c r="V47" s="27"/>
      <c r="W47" s="24"/>
    </row>
    <row r="48" spans="1:23" s="26" customFormat="1" ht="35.1" customHeight="1">
      <c r="A48" s="69"/>
      <c r="B48" s="801" t="s">
        <v>46</v>
      </c>
      <c r="C48" s="802"/>
      <c r="D48" s="166" t="s">
        <v>252</v>
      </c>
      <c r="E48" s="159"/>
      <c r="F48" s="167" t="s">
        <v>253</v>
      </c>
      <c r="G48" s="114"/>
      <c r="H48" s="114"/>
      <c r="I48" s="801" t="s">
        <v>90</v>
      </c>
      <c r="J48" s="802"/>
      <c r="K48" s="158" t="s">
        <v>252</v>
      </c>
      <c r="L48" s="159"/>
      <c r="M48" s="160" t="s">
        <v>253</v>
      </c>
      <c r="N48" s="841" t="s">
        <v>89</v>
      </c>
      <c r="O48" s="161" t="s">
        <v>252</v>
      </c>
      <c r="P48" s="147"/>
      <c r="Q48" s="160" t="s">
        <v>253</v>
      </c>
      <c r="R48" s="114"/>
      <c r="S48" s="27"/>
      <c r="T48" s="27"/>
      <c r="U48" s="27"/>
      <c r="V48" s="27"/>
      <c r="W48" s="24"/>
    </row>
    <row r="49" spans="1:23" s="26" customFormat="1" ht="35.1" customHeight="1" thickBot="1">
      <c r="A49" s="69"/>
      <c r="B49" s="843" t="s">
        <v>42</v>
      </c>
      <c r="C49" s="844"/>
      <c r="D49" s="168"/>
      <c r="E49" s="297">
        <f>L39-P39</f>
        <v>0</v>
      </c>
      <c r="F49" s="169"/>
      <c r="G49" s="157"/>
      <c r="H49" s="114"/>
      <c r="I49" s="806" t="s">
        <v>92</v>
      </c>
      <c r="J49" s="807"/>
      <c r="K49" s="162"/>
      <c r="L49" s="297">
        <f>E49</f>
        <v>0</v>
      </c>
      <c r="M49" s="163"/>
      <c r="N49" s="842"/>
      <c r="O49" s="164"/>
      <c r="P49" s="317">
        <f>IF(SUM(L49,L46)&gt;2500,ROUNDDOWN(L49/SUM(L49,L46)*1250,0),ROUNDDOWN(L49*0.5,0))</f>
        <v>0</v>
      </c>
      <c r="Q49" s="165"/>
      <c r="R49" s="114"/>
      <c r="S49" s="109"/>
      <c r="T49" s="27"/>
      <c r="U49" s="27"/>
      <c r="V49" s="27"/>
      <c r="W49" s="24"/>
    </row>
    <row r="50" spans="1:23" s="25" customFormat="1" ht="35.1" customHeight="1" thickBot="1">
      <c r="A50" s="71"/>
      <c r="B50" s="144"/>
      <c r="C50" s="144"/>
      <c r="D50" s="144"/>
      <c r="E50" s="144"/>
      <c r="F50" s="144"/>
      <c r="G50" s="143"/>
      <c r="H50" s="143"/>
      <c r="I50" s="143"/>
      <c r="J50" s="143"/>
      <c r="K50" s="143"/>
      <c r="L50" s="143"/>
      <c r="M50" s="143"/>
      <c r="N50" s="143"/>
      <c r="O50" s="143"/>
      <c r="P50" s="114"/>
      <c r="Q50" s="114"/>
      <c r="R50" s="114"/>
      <c r="S50" s="27"/>
      <c r="T50" s="27"/>
      <c r="U50" s="27"/>
      <c r="V50" s="27"/>
      <c r="W50" s="24"/>
    </row>
    <row r="51" spans="1:23" s="26" customFormat="1" ht="35.1" customHeight="1">
      <c r="A51" s="69"/>
      <c r="B51" s="836" t="s">
        <v>58</v>
      </c>
      <c r="C51" s="837"/>
      <c r="D51" s="837"/>
      <c r="E51" s="837"/>
      <c r="F51" s="837"/>
      <c r="G51" s="837"/>
      <c r="H51" s="837"/>
      <c r="I51" s="837"/>
      <c r="J51" s="838"/>
      <c r="K51" s="833" t="s">
        <v>51</v>
      </c>
      <c r="L51" s="834"/>
      <c r="M51" s="834"/>
      <c r="N51" s="835"/>
      <c r="O51" s="161" t="s">
        <v>252</v>
      </c>
      <c r="P51" s="170"/>
      <c r="Q51" s="160" t="s">
        <v>253</v>
      </c>
      <c r="R51" s="114"/>
      <c r="S51" s="27"/>
      <c r="T51" s="27"/>
      <c r="U51" s="27"/>
      <c r="V51" s="27"/>
      <c r="W51" s="24"/>
    </row>
    <row r="52" spans="1:23" s="26" customFormat="1" ht="35.1" customHeight="1" thickBot="1">
      <c r="A52" s="69"/>
      <c r="B52" s="839"/>
      <c r="C52" s="831"/>
      <c r="D52" s="831"/>
      <c r="E52" s="831"/>
      <c r="F52" s="831"/>
      <c r="G52" s="831"/>
      <c r="H52" s="831"/>
      <c r="I52" s="831"/>
      <c r="J52" s="840"/>
      <c r="K52" s="831" t="s">
        <v>52</v>
      </c>
      <c r="L52" s="831"/>
      <c r="M52" s="831"/>
      <c r="N52" s="832"/>
      <c r="O52" s="814">
        <f>SUM(P49,P46)</f>
        <v>0</v>
      </c>
      <c r="P52" s="815"/>
      <c r="Q52" s="816"/>
      <c r="R52" s="114"/>
      <c r="S52" s="27"/>
      <c r="T52" s="27"/>
      <c r="U52" s="27"/>
      <c r="V52" s="27"/>
      <c r="W52" s="24"/>
    </row>
    <row r="53" spans="1:23" s="26" customFormat="1" ht="24.95" customHeight="1">
      <c r="A53" s="69"/>
      <c r="B53" s="113"/>
      <c r="C53" s="113"/>
      <c r="D53" s="113"/>
      <c r="E53" s="112"/>
      <c r="F53" s="112"/>
      <c r="G53" s="112"/>
      <c r="H53" s="112"/>
      <c r="I53" s="112"/>
      <c r="J53" s="112"/>
      <c r="K53" s="112"/>
      <c r="L53" s="112"/>
      <c r="M53" s="69"/>
      <c r="N53" s="69"/>
      <c r="O53" s="75"/>
      <c r="P53" s="29"/>
      <c r="Q53" s="29"/>
      <c r="R53" s="29"/>
      <c r="S53" s="27"/>
      <c r="T53" s="27"/>
      <c r="U53" s="27"/>
      <c r="V53" s="27"/>
      <c r="W53" s="24"/>
    </row>
    <row r="54" spans="1:23" s="26" customFormat="1" ht="30" customHeight="1">
      <c r="A54" s="69"/>
      <c r="B54" s="115" t="s">
        <v>0</v>
      </c>
      <c r="C54" s="116"/>
      <c r="D54" s="116"/>
      <c r="E54" s="116"/>
      <c r="F54" s="116"/>
      <c r="G54" s="116"/>
      <c r="H54" s="116"/>
      <c r="I54" s="116"/>
      <c r="J54" s="116"/>
      <c r="K54" s="116"/>
      <c r="L54" s="116"/>
      <c r="M54" s="69"/>
      <c r="N54" s="69"/>
      <c r="O54" s="69"/>
      <c r="P54" s="69"/>
      <c r="Q54" s="69"/>
      <c r="R54" s="69"/>
    </row>
    <row r="55" spans="1:23" s="26" customFormat="1" ht="30" customHeight="1">
      <c r="A55" s="69"/>
      <c r="B55" s="115" t="s">
        <v>48</v>
      </c>
      <c r="C55" s="116"/>
      <c r="D55" s="116"/>
      <c r="E55" s="116"/>
      <c r="F55" s="116"/>
      <c r="G55" s="116"/>
      <c r="H55" s="116"/>
      <c r="I55" s="116"/>
      <c r="J55" s="116"/>
      <c r="K55" s="116"/>
      <c r="L55" s="116"/>
      <c r="M55" s="69"/>
      <c r="N55" s="69"/>
      <c r="O55" s="69"/>
      <c r="P55" s="69"/>
      <c r="Q55" s="69"/>
      <c r="R55" s="69"/>
    </row>
    <row r="56" spans="1:23" s="26" customFormat="1" ht="30" customHeight="1">
      <c r="A56" s="69"/>
      <c r="B56" s="115" t="s">
        <v>53</v>
      </c>
      <c r="C56" s="116"/>
      <c r="D56" s="116"/>
      <c r="E56" s="116"/>
      <c r="F56" s="116"/>
      <c r="G56" s="116"/>
      <c r="H56" s="116"/>
      <c r="I56" s="116"/>
      <c r="J56" s="116"/>
      <c r="K56" s="116"/>
      <c r="L56" s="116"/>
      <c r="M56" s="69"/>
      <c r="N56" s="69"/>
      <c r="O56" s="69"/>
      <c r="P56" s="69"/>
      <c r="Q56" s="69"/>
      <c r="R56" s="69"/>
    </row>
    <row r="57" spans="1:23" s="26" customFormat="1" ht="30" customHeight="1">
      <c r="B57" s="117" t="s">
        <v>103</v>
      </c>
      <c r="C57" s="118"/>
      <c r="D57" s="118"/>
      <c r="E57" s="118"/>
      <c r="F57" s="118"/>
      <c r="G57" s="118"/>
      <c r="H57" s="118"/>
      <c r="I57" s="118"/>
      <c r="J57" s="118"/>
      <c r="K57" s="118"/>
      <c r="L57" s="118"/>
    </row>
    <row r="58" spans="1:23" s="26" customFormat="1" ht="30" customHeight="1">
      <c r="B58" s="117" t="s">
        <v>54</v>
      </c>
      <c r="C58" s="118"/>
      <c r="D58" s="118"/>
      <c r="E58" s="118"/>
      <c r="F58" s="118"/>
      <c r="G58" s="118"/>
      <c r="H58" s="118"/>
      <c r="I58" s="118"/>
      <c r="J58" s="118"/>
      <c r="K58" s="118"/>
      <c r="L58" s="118"/>
    </row>
    <row r="59" spans="1:23" s="26" customFormat="1" ht="30" customHeight="1">
      <c r="B59" s="117" t="s">
        <v>55</v>
      </c>
      <c r="C59" s="118"/>
      <c r="D59" s="118"/>
      <c r="E59" s="118"/>
      <c r="F59" s="118"/>
      <c r="G59" s="118"/>
      <c r="H59" s="118"/>
      <c r="I59" s="118"/>
      <c r="J59" s="118"/>
      <c r="K59" s="118"/>
      <c r="L59" s="118"/>
    </row>
    <row r="60" spans="1:23" s="26" customFormat="1" ht="30" customHeight="1">
      <c r="B60" s="117" t="s">
        <v>56</v>
      </c>
      <c r="C60" s="118"/>
      <c r="D60" s="118"/>
      <c r="E60" s="118"/>
      <c r="F60" s="118"/>
      <c r="G60" s="118"/>
      <c r="H60" s="118"/>
      <c r="I60" s="118"/>
      <c r="J60" s="118"/>
      <c r="K60" s="118"/>
      <c r="L60" s="118"/>
    </row>
    <row r="61" spans="1:23" s="26" customFormat="1" ht="30" customHeight="1">
      <c r="B61" s="117" t="s">
        <v>57</v>
      </c>
      <c r="C61" s="118"/>
      <c r="D61" s="118"/>
      <c r="E61" s="118"/>
      <c r="F61" s="118"/>
      <c r="G61" s="118"/>
      <c r="H61" s="118"/>
      <c r="I61" s="118"/>
      <c r="J61" s="118"/>
      <c r="K61" s="118"/>
      <c r="L61" s="118"/>
    </row>
    <row r="62" spans="1:23" s="26" customFormat="1" ht="30" customHeight="1">
      <c r="B62" s="118" t="s">
        <v>104</v>
      </c>
      <c r="C62" s="118"/>
      <c r="D62" s="118"/>
      <c r="E62" s="118"/>
      <c r="F62" s="118"/>
      <c r="G62" s="118"/>
      <c r="H62" s="118"/>
      <c r="I62" s="118"/>
      <c r="J62" s="118"/>
      <c r="K62" s="118"/>
      <c r="L62" s="118"/>
    </row>
    <row r="63" spans="1:23" s="26" customFormat="1" ht="30" customHeight="1">
      <c r="B63" s="119" t="s">
        <v>105</v>
      </c>
      <c r="C63" s="118"/>
      <c r="D63" s="118"/>
      <c r="E63" s="118"/>
      <c r="F63" s="118"/>
      <c r="G63" s="118"/>
      <c r="H63" s="118"/>
      <c r="I63" s="118"/>
      <c r="J63" s="118"/>
      <c r="K63" s="118"/>
      <c r="L63" s="118"/>
    </row>
    <row r="64" spans="1:23" ht="30">
      <c r="B64" s="120"/>
      <c r="C64" s="120"/>
      <c r="D64" s="120"/>
      <c r="E64" s="120"/>
      <c r="F64" s="120"/>
      <c r="G64" s="120"/>
      <c r="H64" s="120"/>
      <c r="I64" s="120"/>
      <c r="J64" s="120"/>
      <c r="K64" s="120"/>
      <c r="L64" s="120"/>
    </row>
  </sheetData>
  <sheetProtection password="87FE" sheet="1" selectLockedCells="1"/>
  <mergeCells count="86">
    <mergeCell ref="N38:N39"/>
    <mergeCell ref="R38:R39"/>
    <mergeCell ref="B38:C39"/>
    <mergeCell ref="G38:H39"/>
    <mergeCell ref="I38:J39"/>
    <mergeCell ref="A2:R2"/>
    <mergeCell ref="B11:G11"/>
    <mergeCell ref="I11:R11"/>
    <mergeCell ref="B12:C13"/>
    <mergeCell ref="I12:J13"/>
    <mergeCell ref="B4:F4"/>
    <mergeCell ref="C5:F5"/>
    <mergeCell ref="H5:L5"/>
    <mergeCell ref="P5:Q5"/>
    <mergeCell ref="M5:O5"/>
    <mergeCell ref="D12:H12"/>
    <mergeCell ref="G4:L4"/>
    <mergeCell ref="G13:H13"/>
    <mergeCell ref="G17:H17"/>
    <mergeCell ref="B14:C15"/>
    <mergeCell ref="G14:H14"/>
    <mergeCell ref="I14:J15"/>
    <mergeCell ref="G28:H28"/>
    <mergeCell ref="B16:C17"/>
    <mergeCell ref="B18:C19"/>
    <mergeCell ref="I16:J17"/>
    <mergeCell ref="G27:H27"/>
    <mergeCell ref="G16:H16"/>
    <mergeCell ref="B20:C21"/>
    <mergeCell ref="B22:C23"/>
    <mergeCell ref="B24:C25"/>
    <mergeCell ref="B26:C27"/>
    <mergeCell ref="B28:C29"/>
    <mergeCell ref="G24:H24"/>
    <mergeCell ref="O52:Q52"/>
    <mergeCell ref="K12:N12"/>
    <mergeCell ref="O12:R12"/>
    <mergeCell ref="L43:L44"/>
    <mergeCell ref="M43:N44"/>
    <mergeCell ref="I41:N42"/>
    <mergeCell ref="K52:N52"/>
    <mergeCell ref="I49:J49"/>
    <mergeCell ref="K51:N51"/>
    <mergeCell ref="B51:J52"/>
    <mergeCell ref="N48:N49"/>
    <mergeCell ref="B49:C49"/>
    <mergeCell ref="N45:N46"/>
    <mergeCell ref="G22:H22"/>
    <mergeCell ref="I43:J44"/>
    <mergeCell ref="G15:H15"/>
    <mergeCell ref="G26:H26"/>
    <mergeCell ref="I18:J19"/>
    <mergeCell ref="G25:H25"/>
    <mergeCell ref="G21:H21"/>
    <mergeCell ref="G19:H19"/>
    <mergeCell ref="G23:H23"/>
    <mergeCell ref="I20:J21"/>
    <mergeCell ref="I22:J23"/>
    <mergeCell ref="I24:J25"/>
    <mergeCell ref="I26:J27"/>
    <mergeCell ref="G18:H18"/>
    <mergeCell ref="G20:H20"/>
    <mergeCell ref="B48:C48"/>
    <mergeCell ref="I48:J48"/>
    <mergeCell ref="G35:H35"/>
    <mergeCell ref="B45:C45"/>
    <mergeCell ref="I45:J45"/>
    <mergeCell ref="B46:C46"/>
    <mergeCell ref="I46:J46"/>
    <mergeCell ref="B34:C35"/>
    <mergeCell ref="G37:H37"/>
    <mergeCell ref="G34:H34"/>
    <mergeCell ref="G36:H36"/>
    <mergeCell ref="G29:H29"/>
    <mergeCell ref="G31:H31"/>
    <mergeCell ref="G33:H33"/>
    <mergeCell ref="B36:C37"/>
    <mergeCell ref="I30:J31"/>
    <mergeCell ref="I32:J33"/>
    <mergeCell ref="I34:J35"/>
    <mergeCell ref="I36:J37"/>
    <mergeCell ref="B30:C31"/>
    <mergeCell ref="B32:C33"/>
    <mergeCell ref="I28:J29"/>
    <mergeCell ref="G30:H30"/>
    <mergeCell ref="G32:H32"/>
  </mergeCells>
  <phoneticPr fontId="1"/>
  <conditionalFormatting sqref="O14:R39">
    <cfRule type="expression" dxfId="7" priority="1">
      <formula>$B$9="■"</formula>
    </cfRule>
  </conditionalFormatting>
  <dataValidations count="1">
    <dataValidation type="list" allowBlank="1" showInputMessage="1" showErrorMessage="1" sqref="B8:B9">
      <formula1>"□,■"</formula1>
    </dataValidation>
  </dataValidations>
  <pageMargins left="0.70866141732283472" right="0.70866141732283472" top="0.74803149606299213" bottom="0.74803149606299213" header="0.31496062992125984" footer="0.31496062992125984"/>
  <pageSetup paperSize="9" scale="2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交付申請（入力フォーム）</vt:lpstr>
      <vt:lpstr>交付申請（記入例）</vt:lpstr>
      <vt:lpstr>交付申請（別紙１）</vt:lpstr>
      <vt:lpstr>交付申請（別紙２）</vt:lpstr>
      <vt:lpstr>住戸毎の個別明細（別紙２－２）</vt:lpstr>
      <vt:lpstr>交付申請（別添１）</vt:lpstr>
      <vt:lpstr>事業進捗予定表（別添５）</vt:lpstr>
      <vt:lpstr>住戸毎の完了予定一覧表（別添６）</vt:lpstr>
      <vt:lpstr>補助対象事業費の内訳【タイプ1】（別添４ー１）</vt:lpstr>
      <vt:lpstr>補助対象事業費の内訳【タイプ2】（別添４－２）</vt:lpstr>
      <vt:lpstr>補助対象事業費の内訳【タイプ3】（別添４－３）</vt:lpstr>
      <vt:lpstr>補助対象事業費の内訳【タイプ4】（別添４－４）</vt:lpstr>
      <vt:lpstr>補助対象事業費の内訳【タイプ5】（別添４－５）</vt:lpstr>
      <vt:lpstr>'交付申請（記入例）'!Print_Area</vt:lpstr>
      <vt:lpstr>'交付申請（入力フォーム）'!Print_Area</vt:lpstr>
      <vt:lpstr>'交付申請（別紙１）'!Print_Area</vt:lpstr>
      <vt:lpstr>'交付申請（別紙２）'!Print_Area</vt:lpstr>
      <vt:lpstr>'交付申請（別添１）'!Print_Area</vt:lpstr>
      <vt:lpstr>'事業進捗予定表（別添５）'!Print_Area</vt:lpstr>
      <vt:lpstr>'住戸毎の完了予定一覧表（別添６）'!Print_Area</vt:lpstr>
      <vt:lpstr>'住戸毎の個別明細（別紙２－２）'!Print_Area</vt:lpstr>
      <vt:lpstr>'補助対象事業費の内訳【タイプ1】（別添４ー１）'!Print_Area</vt:lpstr>
      <vt:lpstr>'補助対象事業費の内訳【タイプ2】（別添４－２）'!Print_Area</vt:lpstr>
      <vt:lpstr>'補助対象事業費の内訳【タイプ3】（別添４－３）'!Print_Area</vt:lpstr>
      <vt:lpstr>'補助対象事業費の内訳【タイプ4】（別添４－４）'!Print_Area</vt:lpstr>
      <vt:lpstr>'補助対象事業費の内訳【タイプ5】（別添４－５）'!Print_Area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2022-05-20T01:13:39Z</cp:lastPrinted>
  <dcterms:created xsi:type="dcterms:W3CDTF">2018-06-18T13:53:01Z</dcterms:created>
  <dcterms:modified xsi:type="dcterms:W3CDTF">2022-06-21T00:18:46Z</dcterms:modified>
</cp:coreProperties>
</file>